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jörn Bruckhaus\Desktop\"/>
    </mc:Choice>
  </mc:AlternateContent>
  <xr:revisionPtr revIDLastSave="0" documentId="8_{378FE9AB-F9A8-4B00-B7C4-2316F1025A6C}" xr6:coauthVersionLast="47" xr6:coauthVersionMax="47" xr10:uidLastSave="{00000000-0000-0000-0000-000000000000}"/>
  <workbookProtection workbookAlgorithmName="SHA-512" workbookHashValue="D+miVXvTwT91/H5DA8hiijqEqCxTMLOoRVjfJ0zZrXe8tia/ccLIG4iaj4yq6fU1WEQNA9JTRTlS3q9YKN2jJA==" workbookSaltValue="x44rCFVJ0+q7M6zt3VENEg==" workbookSpinCount="100000" lockStructure="1"/>
  <bookViews>
    <workbookView xWindow="2844" yWindow="2472" windowWidth="17280" windowHeight="8880" xr2:uid="{00000000-000D-0000-FFFF-FFFF00000000}"/>
  </bookViews>
  <sheets>
    <sheet name="Reisekostenabrechnung" sheetId="1" r:id="rId1"/>
    <sheet name="Hinweise" sheetId="5" r:id="rId2"/>
    <sheet name="Versionen" sheetId="6" state="hidden" r:id="rId3"/>
    <sheet name="Tabelle2" sheetId="3" state="hidden" r:id="rId4"/>
  </sheets>
  <definedNames>
    <definedName name="_xlnm._FilterDatabase" localSheetId="0" hidden="1">Reisekostenabrechnung!$AC$7:$AM$7</definedName>
    <definedName name="Berta">Tabelle2!$F$3:$F$10</definedName>
    <definedName name="Dauer_1">Tabelle2!$B$15:$B$16</definedName>
    <definedName name="db">Tabelle2!$F$2:$G$10</definedName>
    <definedName name="_xlnm.Print_Area" localSheetId="0">Reisekostenabrechnung!$A$1:$AL$61</definedName>
    <definedName name="Liga">Reisekostenabrechnung!$D$20</definedName>
    <definedName name="spielklasse">Tabelle2!$B$3:$B$25</definedName>
    <definedName name="such1">Tabelle2!$B$7:$B$8</definedName>
    <definedName name="Turniere_Kosten">Tabelle2!$F$13:$G$15</definedName>
    <definedName name="Z_F3BAE46E_DB25_44C1_A602_2D59E8463B83_.wvu.FilterData" localSheetId="0" hidden="1">Reisekostenabrechnung!$A$1:$L$9</definedName>
    <definedName name="Z_F3BAE46E_DB25_44C1_A602_2D59E8463B83_.wvu.PrintArea" localSheetId="0" hidden="1">Reisekostenabrechnung!$A$1:$Z$60</definedName>
  </definedNames>
  <calcPr calcId="191029"/>
  <customWorkbookViews>
    <customWorkbookView name="Sheep - Persönliche Ansicht" guid="{F3BAE46E-DB25-44C1-A602-2D59E8463B83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6" l="1"/>
  <c r="A4" i="6" l="1"/>
  <c r="A3" i="6"/>
  <c r="A18" i="3" l="1"/>
  <c r="B56" i="1" l="1"/>
  <c r="B13" i="3"/>
  <c r="C13" i="3" s="1"/>
  <c r="B16" i="3" s="1"/>
  <c r="W37" i="1" s="1"/>
  <c r="W30" i="1"/>
  <c r="J30" i="1"/>
  <c r="W42" i="1" l="1"/>
  <c r="B8" i="3"/>
  <c r="J37" i="1" l="1"/>
  <c r="J42" i="1" s="1"/>
</calcChain>
</file>

<file path=xl/sharedStrings.xml><?xml version="1.0" encoding="utf-8"?>
<sst xmlns="http://schemas.openxmlformats.org/spreadsheetml/2006/main" count="105" uniqueCount="80">
  <si>
    <t>Uhr</t>
  </si>
  <si>
    <t>Reisekostenabrechnung</t>
  </si>
  <si>
    <t>€</t>
  </si>
  <si>
    <t>Summe</t>
  </si>
  <si>
    <t>Betrag erhalten:</t>
  </si>
  <si>
    <t>Ort, Datum</t>
  </si>
  <si>
    <t>Unterschrift</t>
  </si>
  <si>
    <t>Fahrtkosten:</t>
  </si>
  <si>
    <t>PKW</t>
  </si>
  <si>
    <t>km - Fahrer</t>
  </si>
  <si>
    <t>km - Beifahrer</t>
  </si>
  <si>
    <t>( 0,30 € )</t>
  </si>
  <si>
    <t>( 0,05 € )</t>
  </si>
  <si>
    <t>öffentliche Verkehrsmittel ( Bahn / ÖPNV )</t>
  </si>
  <si>
    <t>sonstige Auslagen ( mit Beleg )</t>
  </si>
  <si>
    <t>HANDBALLVERBAND             WESTFALEN e.V.</t>
  </si>
  <si>
    <t>Landesliga</t>
  </si>
  <si>
    <t>Männer</t>
  </si>
  <si>
    <t>Oberliga</t>
  </si>
  <si>
    <t>Verbandsliga</t>
  </si>
  <si>
    <t>Frauen</t>
  </si>
  <si>
    <t>Männer Oberliga</t>
  </si>
  <si>
    <t>Männer Verbandsliga</t>
  </si>
  <si>
    <t>Männer Landesliga</t>
  </si>
  <si>
    <t>Frauen Oberliga</t>
  </si>
  <si>
    <t>Frauen Verbandsliga</t>
  </si>
  <si>
    <t>Frauen Landesliga</t>
  </si>
  <si>
    <t>Kosten</t>
  </si>
  <si>
    <t>Liga</t>
  </si>
  <si>
    <t>such 1</t>
  </si>
  <si>
    <t>Straße, PLZ Wohnort</t>
  </si>
  <si>
    <t>Vorname + Name</t>
  </si>
  <si>
    <t>Abrechnung von:</t>
  </si>
  <si>
    <t>SR-Coaching bei Turnieren:</t>
  </si>
  <si>
    <t>Spiel-Nr:</t>
  </si>
  <si>
    <t>Spielklasse:</t>
  </si>
  <si>
    <t xml:space="preserve">Datum: </t>
  </si>
  <si>
    <t>Datum:</t>
  </si>
  <si>
    <t xml:space="preserve">Ort: </t>
  </si>
  <si>
    <t>Sporthalle:</t>
  </si>
  <si>
    <t>Heimverein:</t>
  </si>
  <si>
    <t>Gastverein:</t>
  </si>
  <si>
    <t>Turnier:</t>
  </si>
  <si>
    <r>
      <t>Beginn</t>
    </r>
    <r>
      <rPr>
        <vertAlign val="superscript"/>
        <sz val="10"/>
        <rFont val="Arial"/>
        <family val="2"/>
      </rPr>
      <t>*)</t>
    </r>
    <r>
      <rPr>
        <sz val="10"/>
        <rFont val="Arial"/>
        <family val="2"/>
      </rPr>
      <t>:</t>
    </r>
  </si>
  <si>
    <r>
      <t>Ende</t>
    </r>
    <r>
      <rPr>
        <vertAlign val="superscript"/>
        <sz val="10"/>
        <rFont val="Calibri"/>
        <family val="2"/>
        <scheme val="minor"/>
      </rPr>
      <t>*)</t>
    </r>
    <r>
      <rPr>
        <sz val="10"/>
        <rFont val="Calibri"/>
        <family val="2"/>
        <scheme val="minor"/>
      </rPr>
      <t>:</t>
    </r>
  </si>
  <si>
    <t xml:space="preserve">Uhr </t>
  </si>
  <si>
    <t>(Meisterschafts-Spiel):</t>
  </si>
  <si>
    <t>Teilnahme-Entschädigung (s. Tabelle)</t>
  </si>
  <si>
    <t>Teilnahme-Entschädigungen für Beobachter und Coaches:</t>
  </si>
  <si>
    <t>Jugend</t>
  </si>
  <si>
    <t>Turnier-Dauer bis 3 Stunden</t>
  </si>
  <si>
    <t>Turnier-Dauer über 3 Stunden</t>
  </si>
  <si>
    <t>Teilnahme-Entschädigung für das Coaching bei Turnieren:</t>
  </si>
  <si>
    <r>
      <t xml:space="preserve">Ich versichere die Richtigkeit der vorgenannten Angaben und erkläre, dass ich die erforderliche Steuererklärung selbst veranlasse.
Die notwendigen Belege sind beigefügt bzw. lagen dem Verein zur Einsichtnahme vor.
</t>
    </r>
    <r>
      <rPr>
        <b/>
        <sz val="10"/>
        <rFont val="Arial"/>
        <family val="2"/>
      </rPr>
      <t>Die Erstattung der Beträge erfolgt per Überweisung auf das in Phoenix hinterlegte Bankkonto</t>
    </r>
    <r>
      <rPr>
        <sz val="10"/>
        <rFont val="Arial"/>
        <family val="2"/>
      </rPr>
      <t>.</t>
    </r>
  </si>
  <si>
    <t>Jugend  (A-C) männlich</t>
  </si>
  <si>
    <t>Jugend (A-C) weiblich</t>
  </si>
  <si>
    <t>SR-Coaches und Spielaufsichten</t>
  </si>
  <si>
    <t xml:space="preserve">Anwurf: </t>
  </si>
  <si>
    <t>Turniertyp</t>
  </si>
  <si>
    <t>Dauer_Grenze [Minuten]</t>
  </si>
  <si>
    <t>Verfügungszeit</t>
  </si>
  <si>
    <t>Dauer_2</t>
  </si>
  <si>
    <r>
      <rPr>
        <i/>
        <vertAlign val="superscript"/>
        <sz val="4"/>
        <rFont val="Arial"/>
        <family val="2"/>
      </rPr>
      <t xml:space="preserve">
</t>
    </r>
    <r>
      <rPr>
        <i/>
        <vertAlign val="superscript"/>
        <sz val="8"/>
        <rFont val="Arial"/>
        <family val="2"/>
      </rPr>
      <t>*)</t>
    </r>
    <r>
      <rPr>
        <i/>
        <sz val="8"/>
        <rFont val="Arial"/>
        <family val="2"/>
      </rPr>
      <t xml:space="preserve"> bitte Verplichtungszeit (Tätigkeit auf dem Turnier ohne An- und Abreise; Format:
     hh:mm) angeben</t>
    </r>
  </si>
  <si>
    <t>Hinweise zum Ausfüllen des Formulars</t>
  </si>
  <si>
    <t>Bei einem Coaching-Einsatz bei einem Turnier werden alle Angaben im Kopf des Formulars und im Abschnitt "SR-Coaching bei Turnieren" ausgefüllt.</t>
  </si>
  <si>
    <r>
      <t xml:space="preserve">Das Formular ist </t>
    </r>
    <r>
      <rPr>
        <u/>
        <sz val="12"/>
        <rFont val="Arial"/>
        <family val="2"/>
      </rPr>
      <t>selbstrechnend</t>
    </r>
    <r>
      <rPr>
        <sz val="12"/>
        <rFont val="Arial"/>
        <family val="2"/>
      </rPr>
      <t xml:space="preserve">. Die Summen werden jedoch nur angezeigt, wenn die nachfolgenden genannten </t>
    </r>
    <r>
      <rPr>
        <u/>
        <sz val="12"/>
        <rFont val="Arial"/>
        <family val="2"/>
      </rPr>
      <t xml:space="preserve">Pflichtfelder ausgefüllt </t>
    </r>
    <r>
      <rPr>
        <sz val="12"/>
        <rFont val="Arial"/>
        <family val="2"/>
      </rPr>
      <t>wurden.</t>
    </r>
  </si>
  <si>
    <t>(Stand: 30.09.2020)</t>
  </si>
  <si>
    <t>Bei einem Einsatz bei einem Meisterschaftsspiel sind folgende Angaben erforderlich: Abrechnung von, Art der Tätigkeit (Beobachter, Coach, Spielaufsicht), Datum, Spiel-Nr, Spiel-Klasse.</t>
  </si>
  <si>
    <r>
      <t xml:space="preserve">Nach erfolgter Eingabe der Beobachtung im System wird das ausgefüllte Abrechnungsformular (als Excel-, PDF- oder Bilddatei) per Mail an </t>
    </r>
    <r>
      <rPr>
        <b/>
        <sz val="12"/>
        <rFont val="Arial"/>
        <family val="2"/>
      </rPr>
      <t>buchhaltung@handballwestfalen.de</t>
    </r>
    <r>
      <rPr>
        <sz val="12"/>
        <rFont val="Arial"/>
        <family val="2"/>
      </rPr>
      <t xml:space="preserve"> versendet. Das Formular muss mit einer </t>
    </r>
    <r>
      <rPr>
        <u/>
        <sz val="12"/>
        <rFont val="Arial"/>
        <family val="2"/>
      </rPr>
      <t>handschriftlichen Unterschrift</t>
    </r>
    <r>
      <rPr>
        <sz val="12"/>
        <rFont val="Arial"/>
        <family val="2"/>
      </rPr>
      <t xml:space="preserve"> (Scan etc.) versehen sein.</t>
    </r>
  </si>
  <si>
    <r>
      <t xml:space="preserve">Coaches schicken ihren </t>
    </r>
    <r>
      <rPr>
        <u/>
        <sz val="12"/>
        <rFont val="Arial"/>
        <family val="2"/>
      </rPr>
      <t>Coaching-Bericht zusammen mit Abrechnung</t>
    </r>
    <r>
      <rPr>
        <sz val="12"/>
        <rFont val="Arial"/>
        <family val="2"/>
      </rPr>
      <t xml:space="preserve"> ebenfalls an die Mail-Adresse </t>
    </r>
    <r>
      <rPr>
        <b/>
        <sz val="12"/>
        <rFont val="Arial"/>
        <family val="2"/>
      </rPr>
      <t>buchhaltung@handballwestfalen.de</t>
    </r>
    <r>
      <rPr>
        <sz val="12"/>
        <rFont val="Arial"/>
        <family val="2"/>
      </rPr>
      <t>.</t>
    </r>
  </si>
  <si>
    <t>Version</t>
  </si>
  <si>
    <t>Änderungen</t>
  </si>
  <si>
    <t>1.0</t>
  </si>
  <si>
    <t>Ursprungs-Version</t>
  </si>
  <si>
    <t>angepasste Spesen-Sätze</t>
  </si>
  <si>
    <t>Hinweise zur Abrechnung ergänzt</t>
  </si>
  <si>
    <t>Stand 05.10.2020 (1.21)</t>
  </si>
  <si>
    <t>Fehler-Korrektur (Format Spiel-Nr.)</t>
  </si>
  <si>
    <t>1.3</t>
  </si>
  <si>
    <t>Aktualisierung der Sätze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</si>
</sst>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#,##0.00\ &quot;€&quot;"/>
    <numFmt numFmtId="166" formatCode="h:mm;@"/>
    <numFmt numFmtId="167" formatCode="#,##0.00_ ;\-#,##0.00\ "/>
  </numFmts>
  <fonts count="31">
    <font>
      <sz val="10"/>
      <name val="Arial"/>
    </font>
    <font>
      <b/>
      <sz val="20"/>
      <name val="Arial"/>
      <family val="2"/>
    </font>
    <font>
      <sz val="20"/>
      <name val="Arial"/>
      <family val="2"/>
    </font>
    <font>
      <sz val="10"/>
      <name val="Arial"/>
      <family val="2"/>
    </font>
    <font>
      <sz val="7"/>
      <name val="Arial Narrow"/>
      <family val="2"/>
    </font>
    <font>
      <b/>
      <sz val="1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18"/>
      <name val="Arial"/>
      <family val="2"/>
    </font>
    <font>
      <sz val="9"/>
      <name val="Arial"/>
      <family val="2"/>
    </font>
    <font>
      <sz val="9"/>
      <name val="Arial Narrow"/>
      <family val="2"/>
    </font>
    <font>
      <b/>
      <sz val="9"/>
      <name val="Arial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sz val="12"/>
      <name val="Arial"/>
      <family val="2"/>
    </font>
    <font>
      <sz val="10"/>
      <name val="Arial"/>
      <family val="2"/>
    </font>
    <font>
      <sz val="9"/>
      <name val="arialw"/>
    </font>
    <font>
      <sz val="9"/>
      <name val="Arial "/>
    </font>
    <font>
      <i/>
      <sz val="8"/>
      <name val="Arial"/>
      <family val="2"/>
    </font>
    <font>
      <sz val="4"/>
      <name val="Arial"/>
      <family val="2"/>
    </font>
    <font>
      <sz val="10"/>
      <name val="Calibri"/>
      <family val="2"/>
      <scheme val="minor"/>
    </font>
    <font>
      <vertAlign val="superscript"/>
      <sz val="10"/>
      <name val="Arial"/>
      <family val="2"/>
    </font>
    <font>
      <vertAlign val="superscript"/>
      <sz val="10"/>
      <name val="Calibri"/>
      <family val="2"/>
      <scheme val="minor"/>
    </font>
    <font>
      <i/>
      <vertAlign val="superscript"/>
      <sz val="8"/>
      <name val="Arial"/>
      <family val="2"/>
    </font>
    <font>
      <i/>
      <vertAlign val="superscript"/>
      <sz val="4"/>
      <name val="Arial"/>
      <family val="2"/>
    </font>
    <font>
      <sz val="8"/>
      <color rgb="FF66666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thick">
        <color indexed="64"/>
      </right>
      <top/>
      <bottom style="dashDotDot">
        <color indexed="64"/>
      </bottom>
      <diagonal/>
    </border>
  </borders>
  <cellStyleXfs count="3">
    <xf numFmtId="0" fontId="0" fillId="0" borderId="0"/>
    <xf numFmtId="164" fontId="8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195">
    <xf numFmtId="0" fontId="0" fillId="0" borderId="0" xfId="0"/>
    <xf numFmtId="0" fontId="5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1" xfId="0" applyBorder="1" applyAlignment="1" applyProtection="1">
      <alignment vertical="center"/>
      <protection hidden="1"/>
    </xf>
    <xf numFmtId="0" fontId="6" fillId="0" borderId="8" xfId="0" applyFont="1" applyBorder="1" applyAlignment="1" applyProtection="1">
      <alignment vertical="center"/>
      <protection hidden="1"/>
    </xf>
    <xf numFmtId="0" fontId="11" fillId="0" borderId="1" xfId="0" applyFont="1" applyBorder="1" applyAlignment="1" applyProtection="1">
      <alignment vertical="center"/>
      <protection hidden="1"/>
    </xf>
    <xf numFmtId="0" fontId="11" fillId="0" borderId="1" xfId="0" applyFont="1" applyBorder="1" applyAlignment="1" applyProtection="1">
      <alignment horizontal="left"/>
      <protection hidden="1"/>
    </xf>
    <xf numFmtId="0" fontId="11" fillId="0" borderId="1" xfId="0" applyFont="1" applyBorder="1" applyProtection="1"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22" fontId="4" fillId="0" borderId="0" xfId="0" applyNumberFormat="1" applyFont="1" applyAlignment="1" applyProtection="1">
      <alignment horizontal="center" vertical="center"/>
      <protection hidden="1"/>
    </xf>
    <xf numFmtId="166" fontId="4" fillId="0" borderId="0" xfId="0" applyNumberFormat="1" applyFont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horizontal="left" vertical="center"/>
      <protection hidden="1"/>
    </xf>
    <xf numFmtId="0" fontId="15" fillId="0" borderId="0" xfId="0" applyFont="1" applyAlignment="1" applyProtection="1">
      <alignment horizontal="left" vertical="center"/>
      <protection hidden="1"/>
    </xf>
    <xf numFmtId="0" fontId="11" fillId="0" borderId="6" xfId="0" applyFont="1" applyBorder="1" applyAlignment="1" applyProtection="1">
      <alignment horizontal="left" vertical="center"/>
      <protection hidden="1"/>
    </xf>
    <xf numFmtId="0" fontId="11" fillId="0" borderId="8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10" fillId="0" borderId="0" xfId="0" applyFont="1" applyAlignment="1" applyProtection="1">
      <alignment vertical="center"/>
      <protection hidden="1"/>
    </xf>
    <xf numFmtId="165" fontId="14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horizontal="center"/>
      <protection hidden="1"/>
    </xf>
    <xf numFmtId="0" fontId="14" fillId="0" borderId="0" xfId="0" applyFont="1" applyProtection="1">
      <protection hidden="1"/>
    </xf>
    <xf numFmtId="44" fontId="14" fillId="0" borderId="6" xfId="2" applyFont="1" applyBorder="1" applyAlignment="1" applyProtection="1">
      <alignment vertical="center"/>
      <protection hidden="1"/>
    </xf>
    <xf numFmtId="44" fontId="14" fillId="0" borderId="0" xfId="2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20" fillId="0" borderId="1" xfId="0" applyFont="1" applyBorder="1" applyAlignment="1" applyProtection="1">
      <alignment horizontal="left" vertical="center"/>
      <protection hidden="1"/>
    </xf>
    <xf numFmtId="0" fontId="2" fillId="0" borderId="1" xfId="0" applyFont="1" applyBorder="1" applyAlignment="1" applyProtection="1">
      <alignment horizontal="left" vertical="center"/>
      <protection hidden="1"/>
    </xf>
    <xf numFmtId="0" fontId="3" fillId="0" borderId="1" xfId="0" applyFont="1" applyBorder="1" applyAlignment="1" applyProtection="1">
      <alignment horizontal="left" vertical="center"/>
      <protection hidden="1"/>
    </xf>
    <xf numFmtId="0" fontId="20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left" vertical="center"/>
      <protection hidden="1"/>
    </xf>
    <xf numFmtId="0" fontId="6" fillId="0" borderId="6" xfId="0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10" fillId="0" borderId="0" xfId="0" applyFont="1" applyProtection="1">
      <protection hidden="1"/>
    </xf>
    <xf numFmtId="0" fontId="14" fillId="0" borderId="0" xfId="0" applyFont="1" applyAlignment="1">
      <alignment vertical="center"/>
    </xf>
    <xf numFmtId="164" fontId="6" fillId="0" borderId="0" xfId="1" applyFont="1" applyBorder="1" applyAlignment="1" applyProtection="1">
      <alignment vertical="center"/>
      <protection hidden="1"/>
    </xf>
    <xf numFmtId="0" fontId="10" fillId="0" borderId="0" xfId="0" applyFont="1"/>
    <xf numFmtId="0" fontId="4" fillId="0" borderId="0" xfId="0" applyFont="1" applyAlignment="1" applyProtection="1">
      <alignment horizontal="center" vertical="center"/>
      <protection hidden="1"/>
    </xf>
    <xf numFmtId="0" fontId="11" fillId="0" borderId="0" xfId="0" applyFont="1" applyProtection="1">
      <protection hidden="1"/>
    </xf>
    <xf numFmtId="0" fontId="10" fillId="0" borderId="0" xfId="0" applyFont="1" applyAlignment="1" applyProtection="1">
      <alignment horizontal="left"/>
      <protection hidden="1"/>
    </xf>
    <xf numFmtId="164" fontId="6" fillId="0" borderId="0" xfId="1" applyFont="1" applyFill="1" applyBorder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left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5" fontId="10" fillId="0" borderId="0" xfId="2" applyNumberFormat="1" applyFont="1" applyFill="1" applyBorder="1" applyAlignment="1" applyProtection="1">
      <alignment vertical="center"/>
      <protection hidden="1"/>
    </xf>
    <xf numFmtId="44" fontId="10" fillId="0" borderId="0" xfId="2" applyFont="1" applyFill="1" applyBorder="1" applyAlignment="1" applyProtection="1">
      <alignment vertical="center" wrapText="1"/>
      <protection hidden="1"/>
    </xf>
    <xf numFmtId="0" fontId="14" fillId="0" borderId="0" xfId="0" applyFont="1" applyAlignment="1" applyProtection="1">
      <alignment vertical="center" textRotation="90"/>
      <protection hidden="1"/>
    </xf>
    <xf numFmtId="0" fontId="12" fillId="0" borderId="6" xfId="0" applyFont="1" applyBorder="1" applyAlignment="1" applyProtection="1">
      <alignment vertical="center"/>
      <protection hidden="1"/>
    </xf>
    <xf numFmtId="44" fontId="10" fillId="0" borderId="6" xfId="2" applyFont="1" applyFill="1" applyBorder="1" applyAlignment="1" applyProtection="1">
      <alignment vertical="center" wrapText="1"/>
      <protection hidden="1"/>
    </xf>
    <xf numFmtId="165" fontId="10" fillId="0" borderId="6" xfId="2" applyNumberFormat="1" applyFont="1" applyFill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hidden="1"/>
    </xf>
    <xf numFmtId="0" fontId="10" fillId="0" borderId="1" xfId="0" applyFont="1" applyBorder="1" applyAlignment="1" applyProtection="1">
      <alignment vertical="center"/>
      <protection hidden="1"/>
    </xf>
    <xf numFmtId="165" fontId="10" fillId="0" borderId="1" xfId="2" applyNumberFormat="1" applyFont="1" applyFill="1" applyBorder="1" applyAlignment="1" applyProtection="1">
      <alignment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165" fontId="10" fillId="0" borderId="9" xfId="2" applyNumberFormat="1" applyFont="1" applyFill="1" applyBorder="1" applyAlignment="1" applyProtection="1">
      <alignment vertical="center"/>
      <protection hidden="1"/>
    </xf>
    <xf numFmtId="0" fontId="6" fillId="0" borderId="9" xfId="0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top"/>
      <protection hidden="1"/>
    </xf>
    <xf numFmtId="0" fontId="10" fillId="0" borderId="6" xfId="0" applyFont="1" applyBorder="1" applyAlignment="1" applyProtection="1">
      <alignment horizontal="center" vertical="top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20" fontId="0" fillId="0" borderId="0" xfId="0" applyNumberFormat="1" applyProtection="1">
      <protection hidden="1"/>
    </xf>
    <xf numFmtId="1" fontId="0" fillId="0" borderId="0" xfId="0" applyNumberFormat="1" applyProtection="1"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4" fillId="0" borderId="0" xfId="0" applyFont="1"/>
    <xf numFmtId="14" fontId="14" fillId="0" borderId="0" xfId="0" applyNumberFormat="1" applyFont="1"/>
    <xf numFmtId="14" fontId="14" fillId="0" borderId="0" xfId="0" applyNumberFormat="1" applyFont="1" applyAlignment="1">
      <alignment vertical="center"/>
    </xf>
    <xf numFmtId="0" fontId="27" fillId="0" borderId="0" xfId="0" applyFont="1"/>
    <xf numFmtId="0" fontId="29" fillId="3" borderId="14" xfId="0" applyFont="1" applyFill="1" applyBorder="1"/>
    <xf numFmtId="0" fontId="16" fillId="0" borderId="14" xfId="0" applyFont="1" applyBorder="1"/>
    <xf numFmtId="0" fontId="16" fillId="0" borderId="14" xfId="0" applyFont="1" applyBorder="1" applyAlignment="1">
      <alignment horizontal="center"/>
    </xf>
    <xf numFmtId="16" fontId="16" fillId="0" borderId="14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16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17" fontId="16" fillId="0" borderId="14" xfId="0" applyNumberFormat="1" applyFont="1" applyBorder="1" applyAlignment="1">
      <alignment horizontal="center"/>
    </xf>
    <xf numFmtId="0" fontId="12" fillId="0" borderId="0" xfId="0" applyFont="1" applyAlignment="1" applyProtection="1">
      <alignment horizontal="left" vertical="center"/>
      <protection hidden="1"/>
    </xf>
    <xf numFmtId="44" fontId="18" fillId="0" borderId="14" xfId="2" applyFont="1" applyBorder="1" applyAlignment="1" applyProtection="1">
      <alignment horizontal="center" vertical="center"/>
      <protection hidden="1"/>
    </xf>
    <xf numFmtId="0" fontId="22" fillId="0" borderId="14" xfId="0" applyFont="1" applyBorder="1" applyAlignment="1" applyProtection="1">
      <alignment horizontal="center" vertical="center"/>
      <protection hidden="1"/>
    </xf>
    <xf numFmtId="44" fontId="10" fillId="0" borderId="14" xfId="2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vertical="top" wrapText="1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44" fontId="12" fillId="0" borderId="14" xfId="2" applyFont="1" applyFill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165" fontId="10" fillId="0" borderId="12" xfId="2" applyNumberFormat="1" applyFont="1" applyFill="1" applyBorder="1" applyAlignment="1" applyProtection="1">
      <alignment horizontal="center" vertical="center"/>
      <protection hidden="1"/>
    </xf>
    <xf numFmtId="165" fontId="10" fillId="0" borderId="13" xfId="2" applyNumberFormat="1" applyFont="1" applyFill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top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14" fillId="2" borderId="7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hidden="1"/>
    </xf>
    <xf numFmtId="165" fontId="10" fillId="0" borderId="12" xfId="0" applyNumberFormat="1" applyFont="1" applyBorder="1" applyAlignment="1" applyProtection="1">
      <alignment horizontal="center" vertical="center"/>
      <protection hidden="1"/>
    </xf>
    <xf numFmtId="165" fontId="10" fillId="0" borderId="13" xfId="0" applyNumberFormat="1" applyFont="1" applyBorder="1" applyAlignment="1" applyProtection="1">
      <alignment horizontal="center" vertical="center"/>
      <protection hidden="1"/>
    </xf>
    <xf numFmtId="49" fontId="7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14" fillId="2" borderId="7" xfId="0" applyFont="1" applyFill="1" applyBorder="1" applyAlignment="1" applyProtection="1">
      <alignment horizontal="left"/>
      <protection locked="0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6" xfId="0" applyFont="1" applyBorder="1" applyAlignment="1" applyProtection="1">
      <alignment horizontal="center" vertical="center"/>
      <protection hidden="1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19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/>
    <xf numFmtId="0" fontId="10" fillId="0" borderId="0" xfId="0" applyFont="1" applyAlignment="1" applyProtection="1">
      <alignment horizontal="left" vertical="center"/>
      <protection hidden="1"/>
    </xf>
    <xf numFmtId="0" fontId="10" fillId="0" borderId="1" xfId="0" applyFont="1" applyBorder="1" applyAlignment="1" applyProtection="1">
      <alignment horizontal="left" vertical="center"/>
      <protection hidden="1"/>
    </xf>
    <xf numFmtId="44" fontId="18" fillId="0" borderId="0" xfId="2" applyFont="1" applyBorder="1" applyAlignment="1" applyProtection="1">
      <alignment horizontal="center" vertical="center"/>
      <protection hidden="1"/>
    </xf>
    <xf numFmtId="44" fontId="10" fillId="0" borderId="0" xfId="2" applyFont="1" applyBorder="1" applyAlignment="1" applyProtection="1">
      <alignment horizontal="center" vertical="center"/>
      <protection hidden="1"/>
    </xf>
    <xf numFmtId="44" fontId="10" fillId="0" borderId="1" xfId="2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 readingOrder="1"/>
      <protection hidden="1"/>
    </xf>
    <xf numFmtId="2" fontId="14" fillId="0" borderId="7" xfId="0" applyNumberFormat="1" applyFont="1" applyBorder="1" applyAlignment="1" applyProtection="1">
      <alignment horizontal="right" vertical="center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4" fillId="2" borderId="7" xfId="0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top"/>
      <protection hidden="1"/>
    </xf>
    <xf numFmtId="0" fontId="10" fillId="0" borderId="14" xfId="0" applyFont="1" applyBorder="1" applyAlignment="1" applyProtection="1">
      <alignment horizontal="center" vertical="center" textRotation="90"/>
      <protection hidden="1"/>
    </xf>
    <xf numFmtId="4" fontId="14" fillId="2" borderId="7" xfId="2" applyNumberFormat="1" applyFont="1" applyFill="1" applyBorder="1" applyAlignment="1" applyProtection="1">
      <alignment horizontal="right" vertical="center"/>
      <protection locked="0"/>
    </xf>
    <xf numFmtId="167" fontId="14" fillId="0" borderId="11" xfId="2" applyNumberFormat="1" applyFont="1" applyBorder="1" applyAlignment="1" applyProtection="1">
      <alignment horizontal="right" vertical="center"/>
      <protection hidden="1"/>
    </xf>
    <xf numFmtId="167" fontId="14" fillId="2" borderId="7" xfId="2" applyNumberFormat="1" applyFont="1" applyFill="1" applyBorder="1" applyAlignment="1" applyProtection="1">
      <alignment horizontal="right" vertical="center"/>
      <protection locked="0"/>
    </xf>
    <xf numFmtId="167" fontId="14" fillId="0" borderId="7" xfId="2" applyNumberFormat="1" applyFont="1" applyBorder="1" applyAlignment="1" applyProtection="1">
      <alignment horizontal="right" vertical="center"/>
      <protection hidden="1"/>
    </xf>
    <xf numFmtId="0" fontId="11" fillId="0" borderId="5" xfId="0" applyFont="1" applyBorder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1" fillId="0" borderId="6" xfId="0" applyFont="1" applyBorder="1" applyAlignment="1" applyProtection="1">
      <alignment horizontal="center" vertical="center"/>
      <protection hidden="1"/>
    </xf>
    <xf numFmtId="0" fontId="20" fillId="0" borderId="0" xfId="0" applyFont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right" vertical="center"/>
      <protection hidden="1"/>
    </xf>
    <xf numFmtId="14" fontId="14" fillId="2" borderId="7" xfId="0" applyNumberFormat="1" applyFont="1" applyFill="1" applyBorder="1" applyAlignment="1" applyProtection="1">
      <alignment horizontal="center" vertical="center"/>
      <protection locked="0" hidden="1"/>
    </xf>
    <xf numFmtId="20" fontId="14" fillId="2" borderId="7" xfId="0" applyNumberFormat="1" applyFont="1" applyFill="1" applyBorder="1" applyAlignment="1" applyProtection="1">
      <alignment horizontal="center" vertical="center"/>
      <protection locked="0"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6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left" vertical="top"/>
      <protection hidden="1"/>
    </xf>
    <xf numFmtId="0" fontId="10" fillId="0" borderId="10" xfId="0" applyFont="1" applyBorder="1" applyAlignment="1" applyProtection="1">
      <alignment horizontal="left" vertical="top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6" xfId="0" applyFont="1" applyBorder="1" applyAlignment="1" applyProtection="1">
      <alignment horizontal="center" vertical="top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21" fillId="0" borderId="1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center" vertical="top"/>
      <protection hidden="1"/>
    </xf>
    <xf numFmtId="0" fontId="10" fillId="0" borderId="6" xfId="0" applyFont="1" applyBorder="1" applyAlignment="1" applyProtection="1">
      <alignment horizontal="center" vertical="top"/>
      <protection hidden="1"/>
    </xf>
    <xf numFmtId="14" fontId="3" fillId="0" borderId="0" xfId="0" applyNumberFormat="1" applyFont="1" applyAlignment="1">
      <alignment horizontal="center" vertical="center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14" fillId="2" borderId="7" xfId="0" applyFont="1" applyFill="1" applyBorder="1" applyAlignment="1" applyProtection="1">
      <alignment horizontal="left" vertical="center"/>
      <protection locked="0" hidden="1"/>
    </xf>
    <xf numFmtId="14" fontId="14" fillId="2" borderId="7" xfId="0" applyNumberFormat="1" applyFont="1" applyFill="1" applyBorder="1" applyAlignment="1" applyProtection="1">
      <alignment horizontal="left" vertical="center"/>
      <protection locked="0"/>
    </xf>
    <xf numFmtId="14" fontId="3" fillId="0" borderId="0" xfId="0" applyNumberFormat="1" applyFont="1" applyAlignment="1">
      <alignment horizontal="right" vertical="center"/>
    </xf>
    <xf numFmtId="14" fontId="14" fillId="0" borderId="0" xfId="0" applyNumberFormat="1" applyFont="1" applyAlignment="1">
      <alignment horizontal="right" vertical="center"/>
    </xf>
    <xf numFmtId="0" fontId="11" fillId="0" borderId="2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14" fontId="14" fillId="2" borderId="7" xfId="0" applyNumberFormat="1" applyFont="1" applyFill="1" applyBorder="1" applyAlignment="1" applyProtection="1">
      <alignment horizontal="left" vertical="center"/>
      <protection locked="0" hidden="1"/>
    </xf>
    <xf numFmtId="0" fontId="22" fillId="0" borderId="0" xfId="0" applyFont="1" applyAlignment="1" applyProtection="1">
      <alignment horizontal="right" vertical="center"/>
      <protection hidden="1"/>
    </xf>
    <xf numFmtId="166" fontId="14" fillId="2" borderId="7" xfId="0" applyNumberFormat="1" applyFont="1" applyFill="1" applyBorder="1" applyAlignment="1" applyProtection="1">
      <alignment horizontal="center" vertical="center"/>
      <protection locked="0" hidden="1"/>
    </xf>
    <xf numFmtId="14" fontId="13" fillId="0" borderId="7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9" xfId="0" applyFont="1" applyBorder="1" applyAlignment="1" applyProtection="1">
      <alignment horizontal="center" vertical="center"/>
      <protection hidden="1"/>
    </xf>
    <xf numFmtId="0" fontId="14" fillId="0" borderId="7" xfId="0" applyFont="1" applyBorder="1" applyAlignment="1">
      <alignment horizontal="center"/>
    </xf>
    <xf numFmtId="49" fontId="16" fillId="0" borderId="14" xfId="0" applyNumberFormat="1" applyFont="1" applyBorder="1" applyAlignment="1">
      <alignment horizontal="center" vertical="center"/>
    </xf>
  </cellXfs>
  <cellStyles count="3">
    <cellStyle name="Euro" xfId="1" xr:uid="{00000000-0005-0000-0000-000000000000}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10</xdr:row>
      <xdr:rowOff>0</xdr:rowOff>
    </xdr:from>
    <xdr:to>
      <xdr:col>11</xdr:col>
      <xdr:colOff>161925</xdr:colOff>
      <xdr:row>10</xdr:row>
      <xdr:rowOff>0</xdr:rowOff>
    </xdr:to>
    <xdr:sp macro="" textlink="">
      <xdr:nvSpPr>
        <xdr:cNvPr id="1723" name="Rectangle 7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rrowheads="1"/>
        </xdr:cNvSpPr>
      </xdr:nvSpPr>
      <xdr:spPr bwMode="auto">
        <a:xfrm>
          <a:off x="2676525" y="2181225"/>
          <a:ext cx="1162050" cy="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57150</xdr:colOff>
      <xdr:row>10</xdr:row>
      <xdr:rowOff>0</xdr:rowOff>
    </xdr:from>
    <xdr:to>
      <xdr:col>24</xdr:col>
      <xdr:colOff>209550</xdr:colOff>
      <xdr:row>10</xdr:row>
      <xdr:rowOff>0</xdr:rowOff>
    </xdr:to>
    <xdr:sp macro="" textlink="">
      <xdr:nvSpPr>
        <xdr:cNvPr id="1724" name="Rectangle 8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rrowheads="1"/>
        </xdr:cNvSpPr>
      </xdr:nvSpPr>
      <xdr:spPr bwMode="auto">
        <a:xfrm>
          <a:off x="6896100" y="2181225"/>
          <a:ext cx="1171575" cy="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 macro="" textlink="">
      <xdr:nvSpPr>
        <xdr:cNvPr id="1725" name="Rectangle 9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rrowheads="1"/>
        </xdr:cNvSpPr>
      </xdr:nvSpPr>
      <xdr:spPr bwMode="auto">
        <a:xfrm>
          <a:off x="0" y="2181225"/>
          <a:ext cx="0" cy="0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22</xdr:col>
      <xdr:colOff>304800</xdr:colOff>
      <xdr:row>0</xdr:row>
      <xdr:rowOff>19050</xdr:rowOff>
    </xdr:from>
    <xdr:to>
      <xdr:col>25</xdr:col>
      <xdr:colOff>118110</xdr:colOff>
      <xdr:row>4</xdr:row>
      <xdr:rowOff>148590</xdr:rowOff>
    </xdr:to>
    <xdr:pic>
      <xdr:nvPicPr>
        <xdr:cNvPr id="1726" name="Grafik 6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58075" y="19050"/>
          <a:ext cx="87630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60">
    <pageSetUpPr fitToPage="1"/>
  </sheetPr>
  <dimension ref="A1:BX61"/>
  <sheetViews>
    <sheetView showGridLines="0" tabSelected="1" topLeftCell="B40" zoomScaleNormal="100" zoomScaleSheetLayoutView="110" workbookViewId="0">
      <selection activeCell="B58" sqref="B58:L58"/>
    </sheetView>
  </sheetViews>
  <sheetFormatPr baseColWidth="10" defaultColWidth="0" defaultRowHeight="10.8" zeroHeight="1"/>
  <cols>
    <col min="1" max="1" width="2.33203125" style="51" customWidth="1"/>
    <col min="2" max="2" width="5.33203125" style="51" customWidth="1"/>
    <col min="3" max="3" width="4.6640625" style="51" customWidth="1"/>
    <col min="4" max="5" width="5.6640625" style="51" customWidth="1"/>
    <col min="6" max="6" width="4.6640625" style="51" customWidth="1"/>
    <col min="7" max="8" width="5.6640625" style="51" customWidth="1"/>
    <col min="9" max="9" width="4.6640625" style="51" customWidth="1"/>
    <col min="10" max="11" width="5.33203125" style="51" customWidth="1"/>
    <col min="12" max="12" width="6.109375" style="51" customWidth="1"/>
    <col min="13" max="14" width="2.33203125" style="51" customWidth="1"/>
    <col min="15" max="15" width="5.33203125" style="51" customWidth="1"/>
    <col min="16" max="16" width="4.6640625" style="51" customWidth="1"/>
    <col min="17" max="18" width="5.6640625" style="51" customWidth="1"/>
    <col min="19" max="19" width="4.6640625" style="51" customWidth="1"/>
    <col min="20" max="21" width="5.6640625" style="51" customWidth="1"/>
    <col min="22" max="22" width="4.6640625" style="51" customWidth="1"/>
    <col min="23" max="25" width="5.33203125" style="51" customWidth="1"/>
    <col min="26" max="26" width="2.33203125" style="51" customWidth="1"/>
    <col min="27" max="27" width="1.33203125" style="51" customWidth="1"/>
    <col min="28" max="76" width="0" style="51" hidden="1" customWidth="1"/>
    <col min="77" max="16384" width="15.6640625" style="51" hidden="1"/>
  </cols>
  <sheetData>
    <row r="1" spans="1:76" ht="14.1" customHeight="1">
      <c r="A1" s="128" t="s">
        <v>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75"/>
      <c r="N1" s="75"/>
      <c r="P1" s="129" t="s">
        <v>15</v>
      </c>
      <c r="Q1" s="129"/>
      <c r="R1" s="129"/>
      <c r="S1" s="129"/>
      <c r="T1" s="129"/>
      <c r="U1" s="129"/>
      <c r="V1" s="129"/>
      <c r="W1" s="1"/>
      <c r="X1" s="2"/>
      <c r="Y1" s="2"/>
    </row>
    <row r="2" spans="1:76" ht="14.1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75"/>
      <c r="N2" s="75"/>
      <c r="P2" s="129"/>
      <c r="Q2" s="129"/>
      <c r="R2" s="129"/>
      <c r="S2" s="129"/>
      <c r="T2" s="129"/>
      <c r="U2" s="129"/>
      <c r="V2" s="129"/>
      <c r="W2" s="2"/>
      <c r="X2" s="2"/>
      <c r="Y2" s="2"/>
      <c r="AS2" s="47"/>
      <c r="AT2" s="47"/>
      <c r="AU2" s="47"/>
      <c r="AV2" s="47"/>
      <c r="AW2" s="47"/>
      <c r="AX2" s="47"/>
      <c r="AY2" s="47"/>
    </row>
    <row r="3" spans="1:76" ht="14.1" customHeight="1">
      <c r="A3" s="128" t="s">
        <v>56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75"/>
      <c r="N3" s="75"/>
      <c r="P3" s="129"/>
      <c r="Q3" s="129"/>
      <c r="R3" s="129"/>
      <c r="S3" s="129"/>
      <c r="T3" s="129"/>
      <c r="U3" s="129"/>
      <c r="V3" s="129"/>
      <c r="W3" s="2"/>
      <c r="X3" s="3"/>
      <c r="Y3" s="2"/>
      <c r="AB3" s="37"/>
      <c r="AC3" s="50"/>
      <c r="AD3" s="50"/>
      <c r="AE3" s="50"/>
      <c r="AF3" s="50"/>
      <c r="AG3" s="96"/>
      <c r="AH3" s="96"/>
      <c r="AI3" s="96"/>
      <c r="AJ3" s="96"/>
      <c r="AK3" s="96"/>
      <c r="AL3" s="96"/>
      <c r="AM3" s="96"/>
      <c r="AN3" s="52"/>
      <c r="AO3" s="45"/>
      <c r="AP3" s="53"/>
      <c r="AQ3" s="96"/>
      <c r="AR3" s="96"/>
      <c r="AS3" s="47"/>
      <c r="AT3" s="47"/>
      <c r="AU3" s="47"/>
      <c r="AV3" s="47"/>
      <c r="AW3" s="47"/>
      <c r="AX3" s="47"/>
      <c r="AY3" s="47"/>
      <c r="AZ3" s="96"/>
    </row>
    <row r="4" spans="1:76" ht="14.1" customHeight="1">
      <c r="A4" s="128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75"/>
      <c r="N4" s="75"/>
      <c r="P4" s="129"/>
      <c r="Q4" s="129"/>
      <c r="R4" s="129"/>
      <c r="S4" s="129"/>
      <c r="T4" s="129"/>
      <c r="U4" s="129"/>
      <c r="V4" s="129"/>
      <c r="W4" s="2"/>
      <c r="X4" s="2"/>
      <c r="Y4" s="2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47"/>
      <c r="AT4" s="47"/>
      <c r="AU4" s="47"/>
      <c r="AV4" s="47"/>
      <c r="AW4" s="47"/>
      <c r="AX4" s="47"/>
      <c r="AY4" s="47"/>
      <c r="AZ4" s="36"/>
      <c r="BA4" s="36"/>
    </row>
    <row r="5" spans="1:76" ht="14.1" customHeight="1" thickBot="1">
      <c r="A5" s="27" t="s">
        <v>76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9"/>
      <c r="M5" s="29"/>
      <c r="N5" s="18"/>
      <c r="O5" s="18"/>
      <c r="P5" s="130"/>
      <c r="Q5" s="130"/>
      <c r="R5" s="130"/>
      <c r="S5" s="130"/>
      <c r="T5" s="130"/>
      <c r="U5" s="130"/>
      <c r="V5" s="130"/>
      <c r="W5" s="4"/>
      <c r="X5" s="4"/>
      <c r="Y5" s="4"/>
      <c r="Z5" s="18"/>
      <c r="AB5" s="37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5"/>
      <c r="AO5" s="45"/>
      <c r="AP5" s="53"/>
      <c r="AQ5" s="96"/>
      <c r="AR5" s="96"/>
      <c r="AS5" s="47"/>
      <c r="AT5" s="47"/>
      <c r="AU5" s="47"/>
      <c r="AV5" s="47"/>
      <c r="AW5" s="47"/>
      <c r="AX5" s="47"/>
      <c r="AY5" s="47"/>
      <c r="AZ5" s="96"/>
    </row>
    <row r="6" spans="1:76" ht="5.0999999999999996" customHeight="1" thickTop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2"/>
      <c r="M6" s="32"/>
      <c r="N6" s="73"/>
      <c r="O6" s="73"/>
      <c r="P6" s="33"/>
      <c r="Q6" s="33"/>
      <c r="R6" s="33"/>
      <c r="S6" s="33"/>
      <c r="T6" s="33"/>
      <c r="U6" s="33"/>
      <c r="V6" s="33"/>
      <c r="W6" s="34"/>
      <c r="X6" s="34"/>
      <c r="Y6" s="34"/>
      <c r="Z6" s="74"/>
      <c r="AB6" s="49"/>
      <c r="AC6" s="49"/>
      <c r="AD6" s="49"/>
      <c r="AE6" s="49"/>
      <c r="AF6" s="49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47"/>
      <c r="AT6" s="47"/>
      <c r="AU6" s="47"/>
      <c r="AV6" s="47"/>
      <c r="AW6" s="47"/>
      <c r="AX6" s="47"/>
      <c r="AY6" s="47"/>
      <c r="AZ6" s="54"/>
      <c r="BA6" s="49"/>
    </row>
    <row r="7" spans="1:76" ht="23.25" customHeight="1">
      <c r="A7" s="85"/>
      <c r="B7" s="144" t="s">
        <v>32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  <c r="W7" s="144"/>
      <c r="X7" s="144"/>
      <c r="Y7" s="144"/>
      <c r="Z7" s="86"/>
      <c r="AB7" s="37"/>
      <c r="AC7" s="47"/>
      <c r="AD7" s="47"/>
      <c r="AN7" s="55"/>
      <c r="AO7" s="45"/>
      <c r="AP7" s="53"/>
      <c r="AQ7" s="97"/>
      <c r="AR7" s="97"/>
      <c r="AS7" s="47"/>
      <c r="AT7" s="47"/>
      <c r="AU7" s="47"/>
      <c r="AV7" s="47"/>
      <c r="AW7" s="47"/>
      <c r="AX7" s="47"/>
      <c r="AY7" s="47"/>
      <c r="AZ7" s="47"/>
    </row>
    <row r="8" spans="1:76" s="35" customFormat="1" ht="18.75" customHeight="1"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36"/>
      <c r="N8" s="36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39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47"/>
      <c r="AT8" s="47"/>
      <c r="AU8" s="47"/>
      <c r="AV8" s="47"/>
      <c r="AW8" s="47"/>
      <c r="AX8" s="47"/>
      <c r="AY8" s="47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</row>
    <row r="9" spans="1:76" ht="14.25" customHeight="1">
      <c r="A9" s="85"/>
      <c r="B9" s="164" t="s">
        <v>31</v>
      </c>
      <c r="C9" s="164"/>
      <c r="D9" s="164"/>
      <c r="E9" s="164"/>
      <c r="F9" s="164"/>
      <c r="G9" s="164"/>
      <c r="H9" s="164"/>
      <c r="I9" s="164"/>
      <c r="J9" s="164"/>
      <c r="K9" s="164"/>
      <c r="L9" s="164"/>
      <c r="O9" s="165" t="s">
        <v>30</v>
      </c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86"/>
      <c r="AB9" s="37"/>
      <c r="AC9" s="47"/>
      <c r="AD9" s="47"/>
      <c r="AE9" s="48"/>
      <c r="AF9" s="48"/>
      <c r="AG9" s="48"/>
      <c r="AH9" s="48"/>
      <c r="AI9" s="48"/>
      <c r="AJ9" s="48"/>
      <c r="AK9" s="48"/>
      <c r="AL9" s="48"/>
      <c r="AM9" s="48"/>
      <c r="AN9" s="55"/>
      <c r="AO9" s="45"/>
      <c r="AP9" s="53"/>
      <c r="AQ9" s="56"/>
      <c r="AR9" s="48"/>
      <c r="AS9" s="47"/>
      <c r="AT9" s="47"/>
      <c r="AU9" s="47"/>
      <c r="AV9" s="47"/>
      <c r="AW9" s="47"/>
      <c r="AX9" s="47"/>
      <c r="AY9" s="47"/>
      <c r="AZ9" s="48"/>
    </row>
    <row r="10" spans="1:76" ht="5.25" customHeight="1" thickBot="1">
      <c r="A10" s="5"/>
      <c r="B10" s="6"/>
      <c r="C10" s="7"/>
      <c r="D10" s="8"/>
      <c r="E10" s="8"/>
      <c r="F10" s="8"/>
      <c r="G10" s="8"/>
      <c r="H10" s="7"/>
      <c r="I10" s="7"/>
      <c r="J10" s="7"/>
      <c r="K10" s="7"/>
      <c r="L10" s="7"/>
      <c r="M10" s="7"/>
      <c r="N10" s="6"/>
      <c r="O10" s="8"/>
      <c r="P10" s="8"/>
      <c r="Q10" s="8"/>
      <c r="R10" s="8"/>
      <c r="S10" s="8"/>
      <c r="T10" s="8"/>
      <c r="U10" s="8"/>
      <c r="V10" s="8"/>
      <c r="W10" s="8"/>
      <c r="X10" s="8"/>
      <c r="Y10" s="6"/>
      <c r="Z10" s="9"/>
      <c r="AS10" s="47"/>
      <c r="AT10" s="47"/>
      <c r="AU10" s="47"/>
      <c r="AV10" s="47"/>
      <c r="AW10" s="47"/>
      <c r="AX10" s="47"/>
      <c r="AY10" s="47"/>
    </row>
    <row r="11" spans="1:76" ht="8.1" customHeight="1" thickTop="1">
      <c r="A11" s="113"/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5"/>
      <c r="N11" s="184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6"/>
      <c r="AS11" s="47"/>
      <c r="AT11" s="47"/>
      <c r="AU11" s="47"/>
      <c r="AV11" s="47"/>
      <c r="AW11" s="47"/>
      <c r="AX11" s="47"/>
      <c r="AY11" s="47"/>
    </row>
    <row r="12" spans="1:76" ht="18.75" customHeight="1">
      <c r="A12" s="85"/>
      <c r="B12" s="145"/>
      <c r="C12" s="145"/>
      <c r="D12" s="145"/>
      <c r="E12" s="145"/>
      <c r="F12" s="144" t="s">
        <v>46</v>
      </c>
      <c r="G12" s="144"/>
      <c r="H12" s="144"/>
      <c r="I12" s="144"/>
      <c r="J12" s="144"/>
      <c r="K12" s="144"/>
      <c r="L12" s="144"/>
      <c r="M12" s="78"/>
      <c r="N12" s="45"/>
      <c r="O12" s="144" t="s">
        <v>33</v>
      </c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86"/>
      <c r="AS12" s="47"/>
      <c r="AT12" s="47"/>
      <c r="AU12" s="47"/>
      <c r="AV12" s="47"/>
      <c r="AW12" s="47"/>
      <c r="AX12" s="47"/>
      <c r="AY12" s="47"/>
    </row>
    <row r="13" spans="1:76" ht="3.9" customHeight="1">
      <c r="A13" s="85"/>
      <c r="M13" s="76"/>
      <c r="N13" s="132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33"/>
      <c r="AS13" s="47"/>
      <c r="AT13" s="47"/>
      <c r="AU13" s="47"/>
      <c r="AV13" s="47"/>
      <c r="AW13" s="47"/>
      <c r="AX13" s="47"/>
      <c r="AY13" s="47"/>
    </row>
    <row r="14" spans="1:76" ht="18.75" customHeight="1">
      <c r="A14" s="85"/>
      <c r="B14" s="158" t="s">
        <v>36</v>
      </c>
      <c r="C14" s="158"/>
      <c r="D14" s="159"/>
      <c r="E14" s="159"/>
      <c r="F14" s="82"/>
      <c r="G14" s="82"/>
      <c r="H14" s="79" t="s">
        <v>57</v>
      </c>
      <c r="I14" s="160"/>
      <c r="J14" s="145"/>
      <c r="K14" s="41" t="s">
        <v>0</v>
      </c>
      <c r="L14" s="82"/>
      <c r="M14" s="76"/>
      <c r="N14" s="71"/>
      <c r="O14" s="172" t="s">
        <v>42</v>
      </c>
      <c r="P14" s="172"/>
      <c r="Q14" s="180"/>
      <c r="R14" s="180"/>
      <c r="S14" s="180"/>
      <c r="T14" s="180"/>
      <c r="U14" s="180"/>
      <c r="V14" s="180"/>
      <c r="W14" s="180"/>
      <c r="X14" s="180"/>
      <c r="Y14" s="45"/>
      <c r="Z14" s="86"/>
      <c r="AB14" s="82"/>
      <c r="AC14" s="82"/>
      <c r="AI14" s="10"/>
      <c r="AS14" s="47"/>
      <c r="AT14" s="47"/>
      <c r="AU14" s="47"/>
      <c r="AV14" s="47"/>
      <c r="AW14" s="47"/>
      <c r="AX14" s="47"/>
      <c r="AY14" s="47"/>
    </row>
    <row r="15" spans="1:76" s="42" customFormat="1" ht="4.2" customHeight="1">
      <c r="A15" s="161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3"/>
      <c r="N15" s="161"/>
      <c r="O15" s="162"/>
      <c r="P15" s="162"/>
      <c r="Q15" s="162"/>
      <c r="R15" s="162"/>
      <c r="S15" s="162"/>
      <c r="T15" s="162"/>
      <c r="U15" s="162"/>
      <c r="V15" s="162"/>
      <c r="W15" s="162"/>
      <c r="X15" s="162"/>
      <c r="Y15" s="162"/>
      <c r="Z15" s="163"/>
      <c r="AB15" s="43"/>
    </row>
    <row r="16" spans="1:76" ht="20.100000000000001" customHeight="1">
      <c r="A16" s="85"/>
      <c r="B16" s="158" t="s">
        <v>38</v>
      </c>
      <c r="C16" s="158"/>
      <c r="D16" s="180"/>
      <c r="E16" s="180"/>
      <c r="F16" s="180"/>
      <c r="G16" s="180"/>
      <c r="H16" s="180"/>
      <c r="I16" s="180"/>
      <c r="J16" s="180"/>
      <c r="K16" s="180"/>
      <c r="M16" s="76"/>
      <c r="N16" s="71"/>
      <c r="O16" s="158" t="s">
        <v>37</v>
      </c>
      <c r="P16" s="158"/>
      <c r="Q16" s="187"/>
      <c r="R16" s="187"/>
      <c r="T16" s="45"/>
      <c r="Y16" s="44"/>
      <c r="Z16" s="86"/>
      <c r="AB16" s="98"/>
      <c r="AC16" s="40"/>
      <c r="AI16" s="10"/>
    </row>
    <row r="17" spans="1:35" s="26" customFormat="1" ht="4.2" customHeight="1">
      <c r="A17" s="166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8"/>
      <c r="N17" s="173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5"/>
      <c r="AB17" s="40"/>
      <c r="AC17" s="98"/>
    </row>
    <row r="18" spans="1:35" s="26" customFormat="1" ht="20.399999999999999" customHeight="1">
      <c r="A18" s="80"/>
      <c r="B18" s="158" t="s">
        <v>39</v>
      </c>
      <c r="C18" s="158"/>
      <c r="D18" s="180"/>
      <c r="E18" s="180"/>
      <c r="F18" s="180"/>
      <c r="G18" s="180"/>
      <c r="H18" s="180"/>
      <c r="I18" s="180"/>
      <c r="J18" s="180"/>
      <c r="K18" s="180"/>
      <c r="M18" s="81"/>
      <c r="N18" s="83"/>
      <c r="O18" s="158" t="s">
        <v>43</v>
      </c>
      <c r="P18" s="158"/>
      <c r="Q18" s="160"/>
      <c r="R18" s="145"/>
      <c r="S18" s="46" t="s">
        <v>0</v>
      </c>
      <c r="T18" s="188" t="s">
        <v>44</v>
      </c>
      <c r="U18" s="188"/>
      <c r="V18" s="189"/>
      <c r="W18" s="189"/>
      <c r="X18" s="82" t="s">
        <v>45</v>
      </c>
      <c r="Y18" s="45"/>
      <c r="Z18" s="84"/>
      <c r="AB18" s="40"/>
      <c r="AC18" s="98"/>
    </row>
    <row r="19" spans="1:35" s="26" customFormat="1" ht="4.2" customHeight="1">
      <c r="A19" s="80"/>
      <c r="M19" s="81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4"/>
      <c r="AB19" s="40"/>
      <c r="AC19" s="98"/>
    </row>
    <row r="20" spans="1:35" ht="20.100000000000001" customHeight="1">
      <c r="A20" s="85"/>
      <c r="B20" s="158" t="s">
        <v>35</v>
      </c>
      <c r="C20" s="158"/>
      <c r="D20" s="131"/>
      <c r="E20" s="131"/>
      <c r="F20" s="131"/>
      <c r="G20" s="131"/>
      <c r="H20" s="131"/>
      <c r="I20" s="131"/>
      <c r="J20" s="131"/>
      <c r="K20" s="131"/>
      <c r="L20" s="98"/>
      <c r="M20" s="76"/>
      <c r="N20" s="71"/>
      <c r="O20" s="158" t="s">
        <v>38</v>
      </c>
      <c r="P20" s="158"/>
      <c r="Q20" s="180"/>
      <c r="R20" s="180"/>
      <c r="S20" s="180"/>
      <c r="T20" s="180"/>
      <c r="U20" s="180"/>
      <c r="V20" s="180"/>
      <c r="W20" s="180"/>
      <c r="X20" s="180"/>
      <c r="Z20" s="86"/>
      <c r="AB20" s="98"/>
      <c r="AC20" s="98"/>
      <c r="AI20" s="11"/>
    </row>
    <row r="21" spans="1:35" ht="4.2" customHeight="1">
      <c r="A21" s="177"/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9"/>
      <c r="N21" s="132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33"/>
      <c r="AI21" s="11"/>
    </row>
    <row r="22" spans="1:35" ht="20.100000000000001" customHeight="1">
      <c r="A22" s="85"/>
      <c r="B22" s="182" t="s">
        <v>34</v>
      </c>
      <c r="C22" s="183"/>
      <c r="D22" s="123"/>
      <c r="E22" s="123"/>
      <c r="F22" s="123"/>
      <c r="G22" s="98"/>
      <c r="H22" s="98"/>
      <c r="I22" s="98"/>
      <c r="J22" s="98"/>
      <c r="K22" s="98"/>
      <c r="L22" s="98"/>
      <c r="M22" s="76"/>
      <c r="N22" s="71"/>
      <c r="P22" s="79" t="s">
        <v>39</v>
      </c>
      <c r="Q22" s="180"/>
      <c r="R22" s="180"/>
      <c r="S22" s="180"/>
      <c r="T22" s="180"/>
      <c r="U22" s="180"/>
      <c r="V22" s="180"/>
      <c r="W22" s="180"/>
      <c r="X22" s="180"/>
      <c r="Z22" s="86"/>
      <c r="AI22" s="11"/>
    </row>
    <row r="23" spans="1:35" ht="4.2" customHeight="1">
      <c r="A23" s="177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9"/>
      <c r="N23" s="132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33"/>
      <c r="AI23" s="11"/>
    </row>
    <row r="24" spans="1:35" ht="20.100000000000001" customHeight="1">
      <c r="A24" s="85"/>
      <c r="B24" s="158" t="s">
        <v>40</v>
      </c>
      <c r="C24" s="158"/>
      <c r="D24" s="180"/>
      <c r="E24" s="180"/>
      <c r="F24" s="180"/>
      <c r="G24" s="180"/>
      <c r="H24" s="180"/>
      <c r="I24" s="180"/>
      <c r="J24" s="180"/>
      <c r="K24" s="180"/>
      <c r="L24" s="96"/>
      <c r="M24" s="76"/>
      <c r="N24" s="71"/>
      <c r="O24" s="157" t="s">
        <v>62</v>
      </c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86"/>
      <c r="AI24" s="11"/>
    </row>
    <row r="25" spans="1:35" ht="4.2" customHeight="1">
      <c r="A25" s="177"/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179"/>
      <c r="N25" s="71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86"/>
      <c r="AI25" s="11"/>
    </row>
    <row r="26" spans="1:35" ht="20.100000000000001" customHeight="1">
      <c r="A26" s="85"/>
      <c r="B26" s="176" t="s">
        <v>41</v>
      </c>
      <c r="C26" s="176"/>
      <c r="D26" s="181"/>
      <c r="E26" s="181"/>
      <c r="F26" s="181"/>
      <c r="G26" s="181"/>
      <c r="H26" s="181"/>
      <c r="I26" s="181"/>
      <c r="J26" s="181"/>
      <c r="K26" s="181"/>
      <c r="L26" s="98"/>
      <c r="M26" s="76"/>
      <c r="N26" s="71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86"/>
      <c r="AI26" s="11"/>
    </row>
    <row r="27" spans="1:35" ht="4.2" customHeight="1">
      <c r="A27" s="169"/>
      <c r="B27" s="170"/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1"/>
      <c r="N27" s="87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9"/>
    </row>
    <row r="28" spans="1:35" ht="10.5" customHeight="1">
      <c r="A28" s="77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78"/>
      <c r="N28" s="77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86"/>
    </row>
    <row r="29" spans="1:35" ht="21.9" customHeight="1">
      <c r="A29" s="85"/>
      <c r="B29" s="72" t="s">
        <v>7</v>
      </c>
      <c r="C29" s="71"/>
      <c r="D29" s="45"/>
      <c r="E29" s="45"/>
      <c r="F29" s="45"/>
      <c r="G29" s="45"/>
      <c r="H29" s="45"/>
      <c r="I29" s="45"/>
      <c r="J29" s="45"/>
      <c r="K29" s="45"/>
      <c r="L29" s="45"/>
      <c r="M29" s="86"/>
      <c r="N29" s="45"/>
      <c r="O29" s="72" t="s">
        <v>7</v>
      </c>
      <c r="P29" s="71"/>
      <c r="Q29" s="45"/>
      <c r="R29" s="45"/>
      <c r="S29" s="45"/>
      <c r="T29" s="45"/>
      <c r="U29" s="45"/>
      <c r="V29" s="45"/>
      <c r="W29" s="45"/>
      <c r="X29" s="45"/>
      <c r="Y29" s="45"/>
      <c r="Z29" s="86"/>
    </row>
    <row r="30" spans="1:35" ht="21.9" customHeight="1">
      <c r="A30" s="85"/>
      <c r="B30" s="56" t="s">
        <v>8</v>
      </c>
      <c r="C30" s="56"/>
      <c r="D30" s="134"/>
      <c r="E30" s="134"/>
      <c r="F30" s="13"/>
      <c r="G30" s="134"/>
      <c r="H30" s="134"/>
      <c r="I30" s="13"/>
      <c r="J30" s="143" t="str">
        <f>IF(AND((D30*0.3)+(G30*0.05)&gt;0,Liga&lt;&gt;"",D22&lt;&gt;"",B8&lt;&gt;""),(D30*0.3)+(G30*0.05),"")</f>
        <v/>
      </c>
      <c r="K30" s="143"/>
      <c r="L30" s="25" t="s">
        <v>2</v>
      </c>
      <c r="M30" s="24"/>
      <c r="N30" s="45"/>
      <c r="O30" s="56" t="s">
        <v>8</v>
      </c>
      <c r="P30" s="56"/>
      <c r="Q30" s="134"/>
      <c r="R30" s="134"/>
      <c r="S30" s="13"/>
      <c r="T30" s="134"/>
      <c r="U30" s="134"/>
      <c r="V30" s="13"/>
      <c r="W30" s="143" t="str">
        <f>IF(AND((Q30*0.3)+(T30*0.05)&gt;0,B8&lt;&gt;"",Q14&lt;&gt;"",Q16&lt;&gt;"",Q18&lt;&gt;"",V18&lt;&gt;""),(Q30*0.3)+(T30*0.05),"")</f>
        <v/>
      </c>
      <c r="X30" s="143"/>
      <c r="Y30" s="25" t="s">
        <v>2</v>
      </c>
      <c r="Z30" s="14"/>
    </row>
    <row r="31" spans="1:35" ht="10.5" customHeight="1">
      <c r="A31" s="85"/>
      <c r="B31" s="13"/>
      <c r="C31" s="13"/>
      <c r="D31" s="124" t="s">
        <v>9</v>
      </c>
      <c r="E31" s="124"/>
      <c r="F31" s="56"/>
      <c r="G31" s="124" t="s">
        <v>10</v>
      </c>
      <c r="H31" s="124"/>
      <c r="I31" s="56"/>
      <c r="J31" s="38"/>
      <c r="K31" s="38"/>
      <c r="L31" s="56"/>
      <c r="M31" s="14"/>
      <c r="N31" s="45"/>
      <c r="O31" s="13"/>
      <c r="P31" s="13"/>
      <c r="Q31" s="124" t="s">
        <v>9</v>
      </c>
      <c r="R31" s="124"/>
      <c r="S31" s="56"/>
      <c r="T31" s="124" t="s">
        <v>10</v>
      </c>
      <c r="U31" s="124"/>
      <c r="V31" s="56"/>
      <c r="W31" s="38"/>
      <c r="X31" s="38"/>
      <c r="Y31" s="56"/>
      <c r="Z31" s="14"/>
    </row>
    <row r="32" spans="1:35" ht="10.5" customHeight="1">
      <c r="A32" s="85"/>
      <c r="B32" s="13"/>
      <c r="C32" s="13"/>
      <c r="D32" s="127" t="s">
        <v>11</v>
      </c>
      <c r="E32" s="127"/>
      <c r="F32" s="70"/>
      <c r="G32" s="127" t="s">
        <v>12</v>
      </c>
      <c r="H32" s="127"/>
      <c r="I32" s="70"/>
      <c r="J32" s="70"/>
      <c r="K32" s="70"/>
      <c r="L32" s="70"/>
      <c r="M32" s="14"/>
      <c r="N32" s="45"/>
      <c r="O32" s="13"/>
      <c r="P32" s="13"/>
      <c r="Q32" s="127" t="s">
        <v>11</v>
      </c>
      <c r="R32" s="127"/>
      <c r="S32" s="70"/>
      <c r="T32" s="127" t="s">
        <v>12</v>
      </c>
      <c r="U32" s="127"/>
      <c r="V32" s="70"/>
      <c r="W32" s="70"/>
      <c r="X32" s="70"/>
      <c r="Y32" s="70"/>
      <c r="Z32" s="14"/>
    </row>
    <row r="33" spans="1:38" ht="21.9" customHeigh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6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14"/>
    </row>
    <row r="34" spans="1:38" ht="21.9" customHeight="1">
      <c r="A34" s="85"/>
      <c r="B34" s="123"/>
      <c r="C34" s="123"/>
      <c r="D34" s="123"/>
      <c r="E34" s="123"/>
      <c r="F34" s="123"/>
      <c r="G34" s="123"/>
      <c r="H34" s="123"/>
      <c r="I34" s="13"/>
      <c r="J34" s="152"/>
      <c r="K34" s="152"/>
      <c r="L34" s="25" t="s">
        <v>2</v>
      </c>
      <c r="M34" s="14"/>
      <c r="N34" s="45"/>
      <c r="O34" s="123"/>
      <c r="P34" s="123"/>
      <c r="Q34" s="123"/>
      <c r="R34" s="123"/>
      <c r="S34" s="123"/>
      <c r="T34" s="123"/>
      <c r="U34" s="123"/>
      <c r="V34" s="13"/>
      <c r="W34" s="152"/>
      <c r="X34" s="152"/>
      <c r="Y34" s="25" t="s">
        <v>2</v>
      </c>
      <c r="Z34" s="14"/>
    </row>
    <row r="35" spans="1:38" ht="10.5" customHeight="1">
      <c r="A35" s="85"/>
      <c r="B35" s="147" t="s">
        <v>13</v>
      </c>
      <c r="C35" s="147"/>
      <c r="D35" s="147"/>
      <c r="E35" s="147"/>
      <c r="F35" s="147"/>
      <c r="G35" s="147"/>
      <c r="H35" s="147"/>
      <c r="I35" s="13"/>
      <c r="J35" s="15"/>
      <c r="K35" s="15"/>
      <c r="L35" s="15"/>
      <c r="M35" s="14"/>
      <c r="N35" s="45"/>
      <c r="O35" s="147" t="s">
        <v>13</v>
      </c>
      <c r="P35" s="147"/>
      <c r="Q35" s="147"/>
      <c r="R35" s="147"/>
      <c r="S35" s="147"/>
      <c r="T35" s="147"/>
      <c r="U35" s="147"/>
      <c r="V35" s="13"/>
      <c r="W35" s="15"/>
      <c r="X35" s="15"/>
      <c r="Y35" s="15"/>
      <c r="Z35" s="14"/>
    </row>
    <row r="36" spans="1:38" ht="21.9" customHeight="1">
      <c r="A36" s="85"/>
      <c r="B36" s="13"/>
      <c r="C36" s="13"/>
      <c r="D36" s="13"/>
      <c r="E36" s="13"/>
      <c r="F36" s="13"/>
      <c r="G36" s="13"/>
      <c r="H36" s="13"/>
      <c r="I36" s="13"/>
      <c r="J36" s="15"/>
      <c r="K36" s="15"/>
      <c r="L36" s="15"/>
      <c r="M36" s="14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14"/>
    </row>
    <row r="37" spans="1:38" ht="21.9" customHeight="1">
      <c r="A37" s="85"/>
      <c r="B37" s="124" t="s">
        <v>47</v>
      </c>
      <c r="C37" s="124"/>
      <c r="D37" s="124"/>
      <c r="E37" s="124"/>
      <c r="F37" s="124"/>
      <c r="G37" s="124"/>
      <c r="H37" s="124"/>
      <c r="I37" s="13"/>
      <c r="J37" s="153" t="str">
        <f>IF(AND(DSUM(db,"Kosten",such1)&gt;0,Liga&lt;&gt;"",D22&lt;&gt;""),DSUM(db,"Kosten",such1),"")</f>
        <v/>
      </c>
      <c r="K37" s="153"/>
      <c r="L37" s="25" t="s">
        <v>2</v>
      </c>
      <c r="M37" s="14"/>
      <c r="N37" s="45"/>
      <c r="O37" s="124" t="s">
        <v>47</v>
      </c>
      <c r="P37" s="124"/>
      <c r="Q37" s="124"/>
      <c r="R37" s="124"/>
      <c r="S37" s="124"/>
      <c r="T37" s="124"/>
      <c r="U37" s="124"/>
      <c r="V37" s="13"/>
      <c r="W37" s="153" t="str">
        <f>IF(AND(DGET(Turniere_Kosten,"Kosten",Dauer_1)&gt;0,B8&lt;&gt;"",Q14&lt;&gt;"",Q16&lt;&gt;"",Q18&lt;&gt;"",V18&lt;&gt;""),DGET(Turniere_Kosten,"Kosten",Dauer_1),"")</f>
        <v/>
      </c>
      <c r="X37" s="153"/>
      <c r="Y37" s="25" t="s">
        <v>2</v>
      </c>
      <c r="Z37" s="14"/>
    </row>
    <row r="38" spans="1:38" ht="10.5" customHeight="1">
      <c r="A38" s="85"/>
      <c r="B38" s="122"/>
      <c r="C38" s="122"/>
      <c r="D38" s="122"/>
      <c r="E38" s="122"/>
      <c r="F38" s="122"/>
      <c r="G38" s="122"/>
      <c r="H38" s="122"/>
      <c r="I38" s="13"/>
      <c r="J38" s="15"/>
      <c r="K38" s="15"/>
      <c r="L38" s="15"/>
      <c r="M38" s="14"/>
      <c r="N38" s="45"/>
      <c r="O38" s="122"/>
      <c r="P38" s="122"/>
      <c r="Q38" s="122"/>
      <c r="R38" s="122"/>
      <c r="S38" s="122"/>
      <c r="T38" s="122"/>
      <c r="U38" s="122"/>
      <c r="V38" s="13"/>
      <c r="W38" s="15"/>
      <c r="X38" s="15"/>
      <c r="Y38" s="15"/>
      <c r="Z38" s="14"/>
    </row>
    <row r="39" spans="1:38" ht="21.9" customHeight="1">
      <c r="A39" s="85"/>
      <c r="B39" s="13"/>
      <c r="C39" s="13"/>
      <c r="D39" s="13"/>
      <c r="E39" s="13"/>
      <c r="F39" s="13"/>
      <c r="G39" s="13"/>
      <c r="H39" s="13"/>
      <c r="I39" s="13"/>
      <c r="J39" s="15"/>
      <c r="K39" s="15"/>
      <c r="L39" s="15"/>
      <c r="M39" s="14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14"/>
    </row>
    <row r="40" spans="1:38" ht="21.9" customHeight="1">
      <c r="A40" s="85"/>
      <c r="B40" s="124" t="s">
        <v>14</v>
      </c>
      <c r="C40" s="124"/>
      <c r="D40" s="124"/>
      <c r="E40" s="124"/>
      <c r="F40" s="124"/>
      <c r="G40" s="124"/>
      <c r="H40" s="124"/>
      <c r="I40" s="13"/>
      <c r="J40" s="150"/>
      <c r="K40" s="150"/>
      <c r="L40" s="25" t="s">
        <v>2</v>
      </c>
      <c r="M40" s="14"/>
      <c r="N40" s="45"/>
      <c r="O40" s="124" t="s">
        <v>14</v>
      </c>
      <c r="P40" s="124"/>
      <c r="Q40" s="124"/>
      <c r="R40" s="124"/>
      <c r="S40" s="124"/>
      <c r="T40" s="124"/>
      <c r="U40" s="124"/>
      <c r="V40" s="13"/>
      <c r="W40" s="150"/>
      <c r="X40" s="150"/>
      <c r="Y40" s="25" t="s">
        <v>2</v>
      </c>
      <c r="Z40" s="14"/>
    </row>
    <row r="41" spans="1:38" ht="21.9" customHeight="1">
      <c r="A41" s="85"/>
      <c r="B41" s="148"/>
      <c r="C41" s="148"/>
      <c r="D41" s="148"/>
      <c r="E41" s="148"/>
      <c r="F41" s="148"/>
      <c r="G41" s="148"/>
      <c r="H41" s="148"/>
      <c r="I41" s="148"/>
      <c r="J41" s="148"/>
      <c r="K41" s="148"/>
      <c r="L41" s="148"/>
      <c r="M41" s="14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14"/>
    </row>
    <row r="42" spans="1:38" ht="21.9" customHeight="1" thickBot="1">
      <c r="A42" s="85"/>
      <c r="B42" s="120" t="s">
        <v>3</v>
      </c>
      <c r="C42" s="120"/>
      <c r="D42" s="120"/>
      <c r="E42" s="120"/>
      <c r="F42" s="120"/>
      <c r="G42" s="120"/>
      <c r="H42" s="120"/>
      <c r="I42" s="13"/>
      <c r="J42" s="151" t="str">
        <f>IF(SUM(J40,J37,J34,J30)&gt;0,SUM(J40,J37,J34,J30),"")</f>
        <v/>
      </c>
      <c r="K42" s="151"/>
      <c r="L42" s="25" t="s">
        <v>2</v>
      </c>
      <c r="M42" s="16"/>
      <c r="N42" s="45"/>
      <c r="O42" s="120" t="s">
        <v>3</v>
      </c>
      <c r="P42" s="120"/>
      <c r="Q42" s="120"/>
      <c r="R42" s="120"/>
      <c r="S42" s="120"/>
      <c r="T42" s="120"/>
      <c r="U42" s="120"/>
      <c r="V42" s="13"/>
      <c r="W42" s="151" t="str">
        <f>IF(SUM(W40,W37,W34,W30)&gt;0,SUM(W40,W37,W34,W30),"")</f>
        <v/>
      </c>
      <c r="X42" s="151"/>
      <c r="Y42" s="25" t="s">
        <v>2</v>
      </c>
      <c r="Z42" s="14"/>
    </row>
    <row r="43" spans="1:38" ht="10.5" customHeight="1" thickBot="1">
      <c r="A43" s="12"/>
      <c r="B43" s="94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5"/>
      <c r="N43" s="17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"/>
    </row>
    <row r="44" spans="1:38" ht="10.5" customHeight="1" thickTop="1">
      <c r="A44" s="8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91"/>
      <c r="N44" s="90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74"/>
    </row>
    <row r="45" spans="1:38" ht="21.9" customHeight="1">
      <c r="A45" s="85"/>
      <c r="B45" s="108" t="s">
        <v>48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61"/>
      <c r="N45" s="57"/>
      <c r="O45" s="108" t="s">
        <v>52</v>
      </c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4"/>
    </row>
    <row r="46" spans="1:38" ht="18" customHeight="1">
      <c r="A46" s="85"/>
      <c r="B46" s="60"/>
      <c r="C46" s="149"/>
      <c r="D46" s="149"/>
      <c r="E46" s="149"/>
      <c r="F46" s="117" t="s">
        <v>17</v>
      </c>
      <c r="G46" s="117"/>
      <c r="H46" s="116" t="s">
        <v>20</v>
      </c>
      <c r="I46" s="116"/>
      <c r="J46" s="117" t="s">
        <v>49</v>
      </c>
      <c r="K46" s="117"/>
      <c r="L46" s="20"/>
      <c r="M46" s="62"/>
      <c r="N46" s="59"/>
      <c r="O46" s="59"/>
      <c r="Q46" s="137"/>
      <c r="R46" s="137"/>
      <c r="S46" s="137"/>
      <c r="T46" s="137"/>
      <c r="U46" s="139"/>
      <c r="V46" s="139"/>
      <c r="Z46" s="14"/>
      <c r="AB46" s="146"/>
      <c r="AC46" s="146"/>
      <c r="AD46" s="146"/>
      <c r="AE46" s="146"/>
      <c r="AF46" s="146"/>
      <c r="AG46" s="146"/>
      <c r="AH46" s="13"/>
      <c r="AI46" s="21"/>
      <c r="AJ46" s="21"/>
      <c r="AK46" s="21"/>
      <c r="AL46" s="21"/>
    </row>
    <row r="47" spans="1:38" ht="18" customHeight="1">
      <c r="A47" s="85"/>
      <c r="C47" s="142" t="s">
        <v>18</v>
      </c>
      <c r="D47" s="142"/>
      <c r="E47" s="142"/>
      <c r="F47" s="125">
        <v>40</v>
      </c>
      <c r="G47" s="126"/>
      <c r="H47" s="118">
        <v>40</v>
      </c>
      <c r="I47" s="119"/>
      <c r="J47" s="125">
        <v>35</v>
      </c>
      <c r="K47" s="126"/>
      <c r="L47" s="20"/>
      <c r="M47" s="63"/>
      <c r="N47" s="58"/>
      <c r="O47" s="58"/>
      <c r="Q47" s="110" t="s">
        <v>50</v>
      </c>
      <c r="R47" s="110"/>
      <c r="S47" s="110"/>
      <c r="T47" s="110"/>
      <c r="U47" s="110"/>
      <c r="V47" s="109">
        <v>30</v>
      </c>
      <c r="W47" s="109"/>
      <c r="X47" s="13"/>
      <c r="Y47" s="13"/>
      <c r="Z47" s="14"/>
    </row>
    <row r="48" spans="1:38" ht="18" customHeight="1">
      <c r="A48" s="85"/>
      <c r="B48" s="20"/>
      <c r="C48" s="117" t="s">
        <v>19</v>
      </c>
      <c r="D48" s="117"/>
      <c r="E48" s="117"/>
      <c r="F48" s="125">
        <v>40</v>
      </c>
      <c r="G48" s="126"/>
      <c r="H48" s="118">
        <v>40</v>
      </c>
      <c r="I48" s="119"/>
      <c r="J48" s="125">
        <v>35</v>
      </c>
      <c r="K48" s="126"/>
      <c r="L48" s="20"/>
      <c r="M48" s="63"/>
      <c r="N48" s="58"/>
      <c r="O48" s="58"/>
      <c r="Q48" s="110" t="s">
        <v>51</v>
      </c>
      <c r="R48" s="110"/>
      <c r="S48" s="110"/>
      <c r="T48" s="110"/>
      <c r="U48" s="110"/>
      <c r="V48" s="111">
        <v>55</v>
      </c>
      <c r="W48" s="111"/>
      <c r="X48" s="20"/>
      <c r="Y48" s="20"/>
      <c r="Z48" s="14"/>
    </row>
    <row r="49" spans="1:26" ht="18" customHeight="1">
      <c r="A49" s="85"/>
      <c r="B49" s="20"/>
      <c r="C49" s="117" t="s">
        <v>16</v>
      </c>
      <c r="D49" s="117"/>
      <c r="E49" s="117"/>
      <c r="F49" s="125">
        <v>35</v>
      </c>
      <c r="G49" s="126"/>
      <c r="H49" s="118">
        <v>35</v>
      </c>
      <c r="I49" s="119"/>
      <c r="J49" s="125">
        <v>35</v>
      </c>
      <c r="K49" s="126"/>
      <c r="L49" s="20"/>
      <c r="M49" s="63"/>
      <c r="N49" s="58"/>
      <c r="O49" s="58"/>
      <c r="P49" s="20"/>
      <c r="Q49" s="137"/>
      <c r="R49" s="137"/>
      <c r="S49" s="137"/>
      <c r="T49" s="137"/>
      <c r="U49" s="140"/>
      <c r="V49" s="140"/>
      <c r="W49" s="20"/>
      <c r="X49" s="20"/>
      <c r="Y49" s="20"/>
      <c r="Z49" s="14"/>
    </row>
    <row r="50" spans="1:26" ht="21.9" customHeight="1" thickBot="1">
      <c r="A50" s="12"/>
      <c r="B50" s="64"/>
      <c r="C50" s="64"/>
      <c r="D50" s="65"/>
      <c r="E50" s="65"/>
      <c r="F50" s="66"/>
      <c r="G50" s="66"/>
      <c r="H50" s="67"/>
      <c r="I50" s="64"/>
      <c r="J50" s="64"/>
      <c r="K50" s="65"/>
      <c r="L50" s="65"/>
      <c r="M50" s="68"/>
      <c r="N50" s="66"/>
      <c r="O50" s="66"/>
      <c r="P50" s="65"/>
      <c r="Q50" s="138"/>
      <c r="R50" s="138"/>
      <c r="S50" s="138"/>
      <c r="T50" s="138"/>
      <c r="U50" s="141"/>
      <c r="V50" s="136"/>
      <c r="W50" s="135"/>
      <c r="X50" s="136"/>
      <c r="Y50" s="136"/>
      <c r="Z50" s="69"/>
    </row>
    <row r="51" spans="1:26" ht="9.6" customHeight="1" thickTop="1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5"/>
    </row>
    <row r="52" spans="1:26" ht="45.6" customHeight="1">
      <c r="A52" s="85"/>
      <c r="B52" s="112" t="s">
        <v>53</v>
      </c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4"/>
    </row>
    <row r="53" spans="1:26" ht="10.5" customHeight="1" thickBot="1">
      <c r="A53" s="12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"/>
    </row>
    <row r="54" spans="1:26" ht="10.5" customHeight="1" thickTop="1">
      <c r="A54" s="85"/>
      <c r="B54" s="45"/>
      <c r="C54" s="45"/>
      <c r="D54" s="45"/>
      <c r="E54" s="45"/>
      <c r="F54" s="45"/>
      <c r="G54" s="45"/>
      <c r="H54" s="45"/>
      <c r="I54" s="45"/>
      <c r="J54" s="45"/>
      <c r="L54" s="45"/>
      <c r="M54" s="185"/>
      <c r="N54" s="185"/>
      <c r="O54" s="185"/>
      <c r="P54" s="185"/>
      <c r="Q54" s="185"/>
      <c r="R54" s="185"/>
      <c r="S54" s="185"/>
      <c r="T54" s="185"/>
      <c r="U54" s="185"/>
      <c r="V54" s="185"/>
      <c r="W54" s="185"/>
      <c r="X54" s="185"/>
      <c r="Y54" s="185"/>
      <c r="Z54" s="186"/>
    </row>
    <row r="55" spans="1:26" ht="10.5" customHeight="1">
      <c r="A55" s="85"/>
      <c r="B55" s="56" t="s">
        <v>4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6"/>
    </row>
    <row r="56" spans="1:26" ht="34.5" customHeight="1">
      <c r="A56" s="85"/>
      <c r="B56" s="193" t="str">
        <f>IF(Tabelle2!A18&lt;&gt;", ",Tabelle2!A18,"")</f>
        <v/>
      </c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6"/>
    </row>
    <row r="57" spans="1:26" ht="21.9" customHeight="1">
      <c r="A57" s="85"/>
      <c r="B57" s="121" t="s">
        <v>5</v>
      </c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6"/>
    </row>
    <row r="58" spans="1:26" ht="43.5" customHeight="1">
      <c r="A58" s="85"/>
      <c r="B58" s="190"/>
      <c r="C58" s="190"/>
      <c r="D58" s="190"/>
      <c r="E58" s="190"/>
      <c r="F58" s="190"/>
      <c r="G58" s="190"/>
      <c r="H58" s="190"/>
      <c r="I58" s="190"/>
      <c r="J58" s="190"/>
      <c r="K58" s="190"/>
      <c r="L58" s="190"/>
      <c r="M58" s="155"/>
      <c r="N58" s="155"/>
      <c r="O58" s="155"/>
      <c r="P58" s="155"/>
      <c r="Q58" s="155"/>
      <c r="R58" s="155"/>
      <c r="S58" s="155"/>
      <c r="T58" s="155"/>
      <c r="U58" s="155"/>
      <c r="V58" s="155"/>
      <c r="W58" s="155"/>
      <c r="X58" s="155"/>
      <c r="Y58" s="155"/>
      <c r="Z58" s="156"/>
    </row>
    <row r="59" spans="1:26" ht="21.9" customHeight="1">
      <c r="A59" s="85"/>
      <c r="B59" s="147" t="s">
        <v>6</v>
      </c>
      <c r="C59" s="147"/>
      <c r="D59" s="147"/>
      <c r="E59" s="147"/>
      <c r="F59" s="147"/>
      <c r="G59" s="147"/>
      <c r="H59" s="147"/>
      <c r="I59" s="147"/>
      <c r="J59" s="147"/>
      <c r="K59" s="147"/>
      <c r="L59" s="147"/>
      <c r="M59" s="155"/>
      <c r="N59" s="155"/>
      <c r="O59" s="155"/>
      <c r="P59" s="155"/>
      <c r="Q59" s="155"/>
      <c r="R59" s="155"/>
      <c r="S59" s="155"/>
      <c r="T59" s="155"/>
      <c r="U59" s="155"/>
      <c r="V59" s="155"/>
      <c r="W59" s="155"/>
      <c r="X59" s="155"/>
      <c r="Y59" s="155"/>
      <c r="Z59" s="156"/>
    </row>
    <row r="60" spans="1:26" ht="10.5" customHeight="1" thickBot="1">
      <c r="A60" s="12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91"/>
      <c r="N60" s="191"/>
      <c r="O60" s="191"/>
      <c r="P60" s="191"/>
      <c r="Q60" s="191"/>
      <c r="R60" s="191"/>
      <c r="S60" s="191"/>
      <c r="T60" s="191"/>
      <c r="U60" s="191"/>
      <c r="V60" s="191"/>
      <c r="W60" s="191"/>
      <c r="X60" s="191"/>
      <c r="Y60" s="191"/>
      <c r="Z60" s="192"/>
    </row>
    <row r="61" spans="1:26" s="178" customFormat="1" ht="11.4" thickTop="1"/>
  </sheetData>
  <sheetProtection algorithmName="SHA-512" hashValue="tIQF6v3EM6kkR8SNSDYSgOIod7RnTjv/DKqov2z2Y7QlIYgq6kD2zMiQweonqqlXCnUIELNMBiqJ2lJirgpaLA==" saltValue="JWxDoeDUFHhkGOei6ioSIw==" spinCount="100000" sheet="1" selectLockedCells="1"/>
  <dataConsolidate/>
  <customSheetViews>
    <customSheetView guid="{F3BAE46E-DB25-44C1-A602-2D59E8463B83}" fitToPage="1" printArea="1" topLeftCell="A3">
      <selection activeCell="W37" sqref="W37:Y37"/>
      <pageMargins left="0.19685039370078741" right="0.19685039370078741" top="0.51181102362204722" bottom="0.51181102362204722" header="0.51181102362204722" footer="0.51181102362204722"/>
      <printOptions horizontalCentered="1"/>
      <pageSetup paperSize="9" scale="75" orientation="portrait" horizontalDpi="300" verticalDpi="300" r:id="rId1"/>
      <headerFooter alignWithMargins="0"/>
    </customSheetView>
  </customSheetViews>
  <mergeCells count="126">
    <mergeCell ref="A61:XFD61"/>
    <mergeCell ref="B58:L58"/>
    <mergeCell ref="M54:Z60"/>
    <mergeCell ref="J47:K47"/>
    <mergeCell ref="H48:I48"/>
    <mergeCell ref="J48:K48"/>
    <mergeCell ref="J49:K49"/>
    <mergeCell ref="H49:I49"/>
    <mergeCell ref="C49:E49"/>
    <mergeCell ref="B59:L59"/>
    <mergeCell ref="B56:L56"/>
    <mergeCell ref="A11:M11"/>
    <mergeCell ref="N11:Z11"/>
    <mergeCell ref="D18:K18"/>
    <mergeCell ref="D16:K16"/>
    <mergeCell ref="Q20:X20"/>
    <mergeCell ref="Q22:X22"/>
    <mergeCell ref="N23:Z23"/>
    <mergeCell ref="Q14:X14"/>
    <mergeCell ref="Q16:R16"/>
    <mergeCell ref="O18:P18"/>
    <mergeCell ref="Q18:R18"/>
    <mergeCell ref="T18:U18"/>
    <mergeCell ref="V18:W18"/>
    <mergeCell ref="O20:P20"/>
    <mergeCell ref="W37:X37"/>
    <mergeCell ref="O34:U34"/>
    <mergeCell ref="W34:X34"/>
    <mergeCell ref="O35:U35"/>
    <mergeCell ref="B9:L9"/>
    <mergeCell ref="O8:Y8"/>
    <mergeCell ref="O9:Y9"/>
    <mergeCell ref="B18:C18"/>
    <mergeCell ref="A17:M17"/>
    <mergeCell ref="A27:M27"/>
    <mergeCell ref="O14:P14"/>
    <mergeCell ref="O16:P16"/>
    <mergeCell ref="N21:Z21"/>
    <mergeCell ref="N17:Z17"/>
    <mergeCell ref="N15:Z15"/>
    <mergeCell ref="B24:C24"/>
    <mergeCell ref="B26:C26"/>
    <mergeCell ref="A25:M25"/>
    <mergeCell ref="A23:M23"/>
    <mergeCell ref="A21:M21"/>
    <mergeCell ref="D24:K24"/>
    <mergeCell ref="D26:K26"/>
    <mergeCell ref="B22:C22"/>
    <mergeCell ref="D22:F22"/>
    <mergeCell ref="O24:Y26"/>
    <mergeCell ref="F12:L12"/>
    <mergeCell ref="O12:Y12"/>
    <mergeCell ref="B14:C14"/>
    <mergeCell ref="D14:E14"/>
    <mergeCell ref="I14:J14"/>
    <mergeCell ref="B20:C20"/>
    <mergeCell ref="A15:M15"/>
    <mergeCell ref="B16:C16"/>
    <mergeCell ref="AB46:AG46"/>
    <mergeCell ref="F46:G46"/>
    <mergeCell ref="Q46:R46"/>
    <mergeCell ref="S46:T46"/>
    <mergeCell ref="G32:H32"/>
    <mergeCell ref="B35:H35"/>
    <mergeCell ref="B37:H37"/>
    <mergeCell ref="B41:L41"/>
    <mergeCell ref="O37:U37"/>
    <mergeCell ref="B45:L45"/>
    <mergeCell ref="C46:E46"/>
    <mergeCell ref="B40:H40"/>
    <mergeCell ref="J40:K40"/>
    <mergeCell ref="J42:K42"/>
    <mergeCell ref="J34:K34"/>
    <mergeCell ref="J37:K37"/>
    <mergeCell ref="A33:M33"/>
    <mergeCell ref="Q32:R32"/>
    <mergeCell ref="T32:U32"/>
    <mergeCell ref="O38:U38"/>
    <mergeCell ref="O40:U40"/>
    <mergeCell ref="W40:X40"/>
    <mergeCell ref="O42:U42"/>
    <mergeCell ref="W42:X42"/>
    <mergeCell ref="A1:L2"/>
    <mergeCell ref="A3:L4"/>
    <mergeCell ref="P1:V5"/>
    <mergeCell ref="D20:K20"/>
    <mergeCell ref="N13:Z13"/>
    <mergeCell ref="D30:E30"/>
    <mergeCell ref="G30:H30"/>
    <mergeCell ref="W50:Y50"/>
    <mergeCell ref="Q49:T49"/>
    <mergeCell ref="Q50:T50"/>
    <mergeCell ref="U46:V46"/>
    <mergeCell ref="U49:V49"/>
    <mergeCell ref="U50:V50"/>
    <mergeCell ref="C47:E47"/>
    <mergeCell ref="C48:E48"/>
    <mergeCell ref="J30:K30"/>
    <mergeCell ref="Q30:R30"/>
    <mergeCell ref="T30:U30"/>
    <mergeCell ref="W30:X30"/>
    <mergeCell ref="Q31:R31"/>
    <mergeCell ref="T31:U31"/>
    <mergeCell ref="B8:L8"/>
    <mergeCell ref="B7:Y7"/>
    <mergeCell ref="B12:E12"/>
    <mergeCell ref="B42:H42"/>
    <mergeCell ref="B57:L57"/>
    <mergeCell ref="B38:H38"/>
    <mergeCell ref="B34:H34"/>
    <mergeCell ref="D31:E31"/>
    <mergeCell ref="F47:G47"/>
    <mergeCell ref="F48:G48"/>
    <mergeCell ref="F49:G49"/>
    <mergeCell ref="G31:H31"/>
    <mergeCell ref="D32:E32"/>
    <mergeCell ref="O45:Y45"/>
    <mergeCell ref="V47:W47"/>
    <mergeCell ref="Q47:U47"/>
    <mergeCell ref="Q48:U48"/>
    <mergeCell ref="V48:W48"/>
    <mergeCell ref="B52:Y52"/>
    <mergeCell ref="A51:Z51"/>
    <mergeCell ref="H46:I46"/>
    <mergeCell ref="J46:K46"/>
    <mergeCell ref="H47:I47"/>
  </mergeCells>
  <phoneticPr fontId="7" type="noConversion"/>
  <dataValidations count="6">
    <dataValidation type="list" allowBlank="1" showInputMessage="1" showErrorMessage="1" sqref="AC3" xr:uid="{00000000-0002-0000-0000-000000000000}">
      <formula1>"Meisterschaftsspiel-Nr., Pokalspiel-Nr., Freundschaftsspiel"</formula1>
    </dataValidation>
    <dataValidation type="list" showInputMessage="1" showErrorMessage="1" sqref="D20:K20" xr:uid="{00000000-0002-0000-0000-000001000000}">
      <formula1>Berta</formula1>
    </dataValidation>
    <dataValidation type="list" allowBlank="1" showInputMessage="1" showErrorMessage="1" sqref="B12:E12" xr:uid="{26800256-85E6-4410-9673-3055C6BBF5F6}">
      <formula1>"     ,neutrale Beobachtung,SR-Coaching,Spielaufsicht,techn. Delegierter,"</formula1>
    </dataValidation>
    <dataValidation showInputMessage="1" showErrorMessage="1" sqref="L24" xr:uid="{1A00D593-1AEB-4C3F-9879-840160EB7AF5}"/>
    <dataValidation type="time" allowBlank="1" showInputMessage="1" showErrorMessage="1" sqref="Q18:R18 V18:W18" xr:uid="{1E187E81-CE3D-44BC-84DC-42B37007BBD5}">
      <formula1>0.333333333333333</formula1>
      <formula2>0.999305555555556</formula2>
    </dataValidation>
    <dataValidation type="date" allowBlank="1" showInputMessage="1" showErrorMessage="1" sqref="D14:E14 Q16:R16" xr:uid="{9A90D2C9-30AB-4582-8222-4BBE3FCB063F}">
      <formula1>43466</formula1>
      <formula2>47664</formula2>
    </dataValidation>
  </dataValidations>
  <printOptions horizontalCentered="1"/>
  <pageMargins left="0.19685039370078741" right="0.19685039370078741" top="0.51181102362204722" bottom="0.51181102362204722" header="0.51181102362204722" footer="0.51181102362204722"/>
  <pageSetup paperSize="9" scale="80" orientation="portrait" horizontalDpi="4294967293" verticalDpi="3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03E7B-FDF8-4E32-8A49-09B784671E98}">
  <dimension ref="A1:A45"/>
  <sheetViews>
    <sheetView showGridLines="0" zoomScale="120" zoomScaleNormal="120" workbookViewId="0">
      <selection activeCell="A11" sqref="A11"/>
    </sheetView>
  </sheetViews>
  <sheetFormatPr baseColWidth="10" defaultColWidth="11.44140625" defaultRowHeight="13.2"/>
  <cols>
    <col min="1" max="1" width="87.33203125" customWidth="1"/>
  </cols>
  <sheetData>
    <row r="1" spans="1:1" ht="17.399999999999999">
      <c r="A1" s="104" t="s">
        <v>63</v>
      </c>
    </row>
    <row r="2" spans="1:1" ht="29.25" customHeight="1"/>
    <row r="3" spans="1:1" ht="39.75" customHeight="1">
      <c r="A3" s="105" t="s">
        <v>65</v>
      </c>
    </row>
    <row r="4" spans="1:1" ht="30">
      <c r="A4" s="105" t="s">
        <v>64</v>
      </c>
    </row>
    <row r="5" spans="1:1" ht="15">
      <c r="A5" s="105"/>
    </row>
    <row r="6" spans="1:1" ht="45">
      <c r="A6" s="105" t="s">
        <v>67</v>
      </c>
    </row>
    <row r="7" spans="1:1" ht="15">
      <c r="A7" s="105"/>
    </row>
    <row r="8" spans="1:1" ht="60.6">
      <c r="A8" s="105" t="s">
        <v>68</v>
      </c>
    </row>
    <row r="9" spans="1:1" ht="15">
      <c r="A9" s="105"/>
    </row>
    <row r="10" spans="1:1" ht="30.6">
      <c r="A10" s="105" t="s">
        <v>69</v>
      </c>
    </row>
    <row r="45" spans="1:1">
      <c r="A45" s="106" t="s">
        <v>66</v>
      </c>
    </row>
  </sheetData>
  <sheetProtection algorithmName="SHA-512" hashValue="mMuvk7SltltECemW6IQGH3wZYPuFQiQyfQWq9Wq3QKji7xzfyxQJnlGWjgVqxnizpPwJpOxSqMbLvrwha5Nu3Q==" saltValue="D1FemM+AGH68wWT2JUMjHw==" spinCount="100000" sheet="1" objects="1" scenarios="1" selectLockedCells="1" selectUnlockedCells="1"/>
  <pageMargins left="0.7" right="0.7" top="0.78740157499999996" bottom="0.78740157499999996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49C58-EDAC-42D2-BCCF-C626E1C57A57}">
  <dimension ref="A1:C15"/>
  <sheetViews>
    <sheetView workbookViewId="0">
      <selection activeCell="A6" sqref="A6"/>
    </sheetView>
  </sheetViews>
  <sheetFormatPr baseColWidth="10" defaultColWidth="0" defaultRowHeight="13.2" zeroHeight="1"/>
  <cols>
    <col min="1" max="1" width="11.5546875" bestFit="1" customWidth="1"/>
    <col min="2" max="2" width="44.109375" customWidth="1"/>
    <col min="3" max="3" width="1.6640625" customWidth="1"/>
    <col min="4" max="16384" width="11.44140625" hidden="1"/>
  </cols>
  <sheetData>
    <row r="1" spans="1:2" ht="17.399999999999999">
      <c r="A1" s="100" t="s">
        <v>70</v>
      </c>
      <c r="B1" s="100" t="s">
        <v>71</v>
      </c>
    </row>
    <row r="2" spans="1:2" ht="15">
      <c r="A2" s="102" t="s">
        <v>72</v>
      </c>
      <c r="B2" s="101" t="s">
        <v>73</v>
      </c>
    </row>
    <row r="3" spans="1:2" ht="15">
      <c r="A3" s="103" t="str">
        <f>"1.1"</f>
        <v>1.1</v>
      </c>
      <c r="B3" s="101" t="s">
        <v>74</v>
      </c>
    </row>
    <row r="4" spans="1:2" ht="15">
      <c r="A4" s="102" t="str">
        <f>"1.2"</f>
        <v>1.2</v>
      </c>
      <c r="B4" s="101" t="s">
        <v>75</v>
      </c>
    </row>
    <row r="5" spans="1:2" ht="15">
      <c r="A5" s="107" t="str">
        <f>"1.21"</f>
        <v>1.21</v>
      </c>
      <c r="B5" s="101" t="s">
        <v>77</v>
      </c>
    </row>
    <row r="6" spans="1:2" ht="15">
      <c r="A6" s="194" t="s">
        <v>78</v>
      </c>
      <c r="B6" s="101" t="s">
        <v>79</v>
      </c>
    </row>
    <row r="7" spans="1:2" ht="15">
      <c r="A7" s="101"/>
      <c r="B7" s="101"/>
    </row>
    <row r="8" spans="1:2" ht="15">
      <c r="A8" s="101"/>
      <c r="B8" s="101"/>
    </row>
    <row r="9" spans="1:2" ht="15">
      <c r="A9" s="101"/>
      <c r="B9" s="101"/>
    </row>
    <row r="10" spans="1:2" ht="15">
      <c r="A10" s="101"/>
      <c r="B10" s="101"/>
    </row>
    <row r="11" spans="1:2" ht="15">
      <c r="A11" s="101"/>
      <c r="B11" s="101"/>
    </row>
    <row r="12" spans="1:2" ht="15">
      <c r="A12" s="101"/>
      <c r="B12" s="101"/>
    </row>
    <row r="13" spans="1:2" ht="15">
      <c r="A13" s="101"/>
      <c r="B13" s="101"/>
    </row>
    <row r="14" spans="1:2" ht="15">
      <c r="A14" s="101"/>
      <c r="B14" s="101"/>
    </row>
    <row r="15" spans="1:2"/>
  </sheetData>
  <sheetProtection algorithmName="SHA-512" hashValue="0HIZAcgvuztxw0PvYPENQPgRmdZQ7vF3EsmHxMm9u2VNNEbzqU4rajsA08Gfcb5/fzI+C/mWV4iL00/nxJtEiQ==" saltValue="88dYM0aafDV9/CqmDRUXmA==" spinCount="100000" sheet="1" objects="1" scenarios="1" selectLockedCells="1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83"/>
  <sheetViews>
    <sheetView topLeftCell="C1" workbookViewId="0">
      <selection activeCell="G16" sqref="G16"/>
    </sheetView>
  </sheetViews>
  <sheetFormatPr baseColWidth="10" defaultColWidth="11.44140625" defaultRowHeight="13.2"/>
  <cols>
    <col min="1" max="1" width="21" style="3" bestFit="1" customWidth="1"/>
    <col min="2" max="2" width="14.109375" style="3" bestFit="1" customWidth="1"/>
    <col min="3" max="5" width="11.44140625" style="3"/>
    <col min="6" max="6" width="28.33203125" style="3" customWidth="1"/>
    <col min="7" max="16384" width="11.44140625" style="3"/>
  </cols>
  <sheetData>
    <row r="2" spans="1:7">
      <c r="F2" s="23" t="s">
        <v>28</v>
      </c>
      <c r="G2" s="23" t="s">
        <v>27</v>
      </c>
    </row>
    <row r="3" spans="1:7">
      <c r="E3" s="22"/>
      <c r="F3" s="3" t="s">
        <v>21</v>
      </c>
      <c r="G3" s="3">
        <v>40</v>
      </c>
    </row>
    <row r="4" spans="1:7">
      <c r="E4" s="22"/>
      <c r="F4" s="3" t="s">
        <v>22</v>
      </c>
      <c r="G4" s="3">
        <v>40</v>
      </c>
    </row>
    <row r="5" spans="1:7">
      <c r="E5" s="22"/>
      <c r="F5" s="19" t="s">
        <v>23</v>
      </c>
      <c r="G5" s="3">
        <v>35</v>
      </c>
    </row>
    <row r="6" spans="1:7">
      <c r="E6" s="22"/>
      <c r="F6" s="3" t="s">
        <v>24</v>
      </c>
      <c r="G6" s="3">
        <v>40</v>
      </c>
    </row>
    <row r="7" spans="1:7">
      <c r="A7" s="19" t="s">
        <v>29</v>
      </c>
      <c r="B7" s="19" t="s">
        <v>28</v>
      </c>
      <c r="E7" s="22"/>
      <c r="F7" s="3" t="s">
        <v>25</v>
      </c>
      <c r="G7" s="3">
        <v>40</v>
      </c>
    </row>
    <row r="8" spans="1:7">
      <c r="B8" s="3">
        <f>Liga</f>
        <v>0</v>
      </c>
      <c r="E8" s="22"/>
      <c r="F8" s="3" t="s">
        <v>26</v>
      </c>
      <c r="G8" s="3">
        <v>35</v>
      </c>
    </row>
    <row r="9" spans="1:7">
      <c r="E9" s="22"/>
      <c r="F9" s="19" t="s">
        <v>54</v>
      </c>
      <c r="G9" s="3">
        <v>35</v>
      </c>
    </row>
    <row r="10" spans="1:7">
      <c r="E10" s="22"/>
      <c r="F10" s="19" t="s">
        <v>55</v>
      </c>
      <c r="G10" s="3">
        <v>35</v>
      </c>
    </row>
    <row r="13" spans="1:7">
      <c r="A13" s="19" t="s">
        <v>60</v>
      </c>
      <c r="B13" s="92">
        <f>ABS(Reisekostenabrechnung!$V18-Reisekostenabrechnung!$Q18)</f>
        <v>0</v>
      </c>
      <c r="C13" s="93">
        <f>HOUR(B13) *60+MINUTE(B13)</f>
        <v>0</v>
      </c>
      <c r="F13" s="23" t="s">
        <v>58</v>
      </c>
      <c r="G13" s="23" t="s">
        <v>27</v>
      </c>
    </row>
    <row r="14" spans="1:7">
      <c r="A14" s="19" t="s">
        <v>59</v>
      </c>
      <c r="B14" s="3">
        <v>180</v>
      </c>
      <c r="F14" s="19">
        <v>1</v>
      </c>
      <c r="G14" s="3">
        <v>30</v>
      </c>
    </row>
    <row r="15" spans="1:7">
      <c r="A15" s="19" t="s">
        <v>61</v>
      </c>
      <c r="B15" s="19" t="s">
        <v>58</v>
      </c>
      <c r="F15" s="19">
        <v>2</v>
      </c>
      <c r="G15" s="3">
        <v>55</v>
      </c>
    </row>
    <row r="16" spans="1:7">
      <c r="B16" s="3">
        <f>IF(C13&gt;B14,2,1)</f>
        <v>1</v>
      </c>
    </row>
    <row r="18" spans="1:5">
      <c r="A18" s="45" t="str">
        <f>CONCATENATE(Reisekostenabrechnung!D16,Reisekostenabrechnung!Q20,", ",IF(Reisekostenabrechnung!D14&lt;&gt;"",TEXT(Reisekostenabrechnung!D14,"TT.MM.JJJJ"),""),IF(Reisekostenabrechnung!Q16&lt;&gt;"",TEXT(Reisekostenabrechnung!Q16,"TT.MM.JJJJ"),""))</f>
        <v xml:space="preserve">, </v>
      </c>
    </row>
    <row r="19" spans="1:5">
      <c r="C19" s="99"/>
    </row>
    <row r="23" spans="1:5">
      <c r="E23" s="22"/>
    </row>
    <row r="24" spans="1:5">
      <c r="E24" s="22"/>
    </row>
    <row r="25" spans="1:5">
      <c r="E25" s="22"/>
    </row>
    <row r="26" spans="1:5">
      <c r="E26" s="22"/>
    </row>
    <row r="27" spans="1:5">
      <c r="E27" s="22"/>
    </row>
    <row r="28" spans="1:5">
      <c r="E28" s="22"/>
    </row>
    <row r="29" spans="1:5">
      <c r="E29" s="22"/>
    </row>
    <row r="30" spans="1:5">
      <c r="E30" s="22"/>
    </row>
    <row r="31" spans="1:5">
      <c r="E31" s="22"/>
    </row>
    <row r="32" spans="1:5">
      <c r="E32" s="22"/>
    </row>
    <row r="33" spans="1:6">
      <c r="E33" s="22"/>
    </row>
    <row r="34" spans="1:6">
      <c r="E34" s="22"/>
    </row>
    <row r="35" spans="1:6">
      <c r="E35" s="22"/>
    </row>
    <row r="36" spans="1:6">
      <c r="E36" s="22"/>
    </row>
    <row r="37" spans="1:6">
      <c r="A37" s="19"/>
      <c r="E37" s="22"/>
    </row>
    <row r="38" spans="1:6">
      <c r="A38" s="19"/>
      <c r="E38" s="22"/>
    </row>
    <row r="39" spans="1:6">
      <c r="A39" s="19"/>
      <c r="E39" s="22"/>
    </row>
    <row r="40" spans="1:6">
      <c r="A40" s="19"/>
      <c r="E40" s="22"/>
    </row>
    <row r="41" spans="1:6">
      <c r="E41" s="22"/>
    </row>
    <row r="42" spans="1:6">
      <c r="E42" s="22"/>
    </row>
    <row r="43" spans="1:6">
      <c r="E43" s="22"/>
    </row>
    <row r="44" spans="1:6">
      <c r="E44" s="22"/>
    </row>
    <row r="45" spans="1:6">
      <c r="E45" s="22"/>
      <c r="F45" s="19"/>
    </row>
    <row r="46" spans="1:6">
      <c r="E46" s="22"/>
      <c r="F46" s="19"/>
    </row>
    <row r="47" spans="1:6">
      <c r="E47" s="22"/>
      <c r="F47" s="19"/>
    </row>
    <row r="48" spans="1:6">
      <c r="E48" s="22"/>
      <c r="F48" s="19"/>
    </row>
    <row r="49" spans="1:6">
      <c r="E49" s="22"/>
      <c r="F49" s="19"/>
    </row>
    <row r="50" spans="1:6">
      <c r="E50" s="22"/>
    </row>
    <row r="51" spans="1:6">
      <c r="E51" s="22"/>
    </row>
    <row r="52" spans="1:6">
      <c r="E52" s="22"/>
    </row>
    <row r="55" spans="1:6">
      <c r="F55" s="19"/>
    </row>
    <row r="63" spans="1:6">
      <c r="A63" s="19"/>
    </row>
    <row r="66" spans="1:6">
      <c r="A66" s="19"/>
    </row>
    <row r="67" spans="1:6">
      <c r="A67" s="19"/>
    </row>
    <row r="68" spans="1:6">
      <c r="A68" s="19"/>
    </row>
    <row r="75" spans="1:6">
      <c r="F75" s="19"/>
    </row>
    <row r="76" spans="1:6">
      <c r="F76" s="19"/>
    </row>
    <row r="77" spans="1:6">
      <c r="F77" s="19"/>
    </row>
    <row r="78" spans="1:6">
      <c r="F78" s="19"/>
    </row>
    <row r="79" spans="1:6">
      <c r="F79" s="19"/>
    </row>
    <row r="80" spans="1:6">
      <c r="F80" s="19"/>
    </row>
    <row r="81" spans="6:6">
      <c r="F81" s="19"/>
    </row>
    <row r="82" spans="6:6">
      <c r="F82" s="19"/>
    </row>
    <row r="83" spans="6:6">
      <c r="F83" s="19"/>
    </row>
  </sheetData>
  <sheetProtection algorithmName="SHA-512" hashValue="vgvdA65OX7toy4r5lvKd72O7Gc8Myl/J1qakrtSI2T7aJdUWhJNXSc69vTXodbURLZ6SMICBy1qcrCZx5NRqbA==" saltValue="xMDcBmbWSbwTGF1VUXXNjw==" spinCount="100000" sheet="1" objects="1" scenarios="1"/>
  <customSheetViews>
    <customSheetView guid="{F3BAE46E-DB25-44C1-A602-2D59E8463B83}" topLeftCell="A37">
      <selection activeCell="G77" sqref="G77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N a Z b T 6 u K 3 Q C n A A A A + A A A A B I A H A B D b 2 5 m a W c v U G F j a 2 F n Z S 5 4 b W w g o h g A K K A U A A A A A A A A A A A A A A A A A A A A A A A A A A A A h Y 8 x D o I w G E a v Q r r T F h A l 5 q c M 6 i a J i Y l x b U q F R i i G F s v d H D y S V 5 B E U T f H 7 + U N 7 3 v c 7 p A N T e 1 d Z W d U q 1 M U Y I o 8 q U V b K F 2 m q L c n P 0 E Z g x 0 X Z 1 5 K b 5 S 1 W Q 6 m S F F l 7 W V J i H M O u w i 3 X U l C S g N y z L d 7 U c m G o 4 + s / s u + 0 s Z y L S R i c H j F s B A v I h z H y R z P k g D I h C F X + q u E Y z G m Q H 4 g r P r a 9 p 1 k h f T X G y D T B P J + w Z 5 Q S w M E F A A C A A g A N a Z b T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D W m W 0 8 o i k e 4 D g A A A B E A A A A T A B w A R m 9 y b X V s Y X M v U 2 V j d G l v b j E u b S C i G A A o o B Q A A A A A A A A A A A A A A A A A A A A A A A A A A A A r T k 0 u y c z P U w i G 0 I b W A F B L A Q I t A B Q A A g A I A D W m W 0 + r i t 0 A p w A A A P g A A A A S A A A A A A A A A A A A A A A A A A A A A A B D b 2 5 m a W c v U G F j a 2 F n Z S 5 4 b W x Q S w E C L Q A U A A I A C A A 1 p l t P D 8 r p q 6 Q A A A D p A A A A E w A A A A A A A A A A A A A A A A D z A A A A W 0 N v b n R l b n R f V H l w Z X N d L n h t b F B L A Q I t A B Q A A g A I A D W m W 0 8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B d D l j 1 4 I u R J q h j N C Z m b J j A A A A A A I A A A A A A B B m A A A A A Q A A I A A A A J G N G 4 J m P F h w w n R R J H 8 4 p s f U W L H j 4 c q e + g h H T g 8 o 2 C v W A A A A A A 6 A A A A A A g A A I A A A A E b K F k Y 2 d a H / n c I N N w v r f v 7 V o U + f 5 7 9 j / T i C i s Q 1 h 2 N O U A A A A F O V Y a C f M v J 3 7 8 6 N Y g G m Y 8 l Q D 4 N S Q o Y G Q h O 9 C g 6 g r f f q y d Q 1 U P k t x A c R l K + j m u Z W H p j J i 3 2 b M r p H l K 2 z L 2 L g h x 0 E D B x z I h V N v t y 9 L z T e + g a i Q A A A A F c p J c c H T 4 s s a J 6 R o l X P 4 F p j 5 J l s E E x D 9 m o G 4 X B K p y d N W o C w w 3 4 J Y O x M Z V s 0 T v + a c 8 Y y I P n S u W 7 V U G p J b d X 7 o U Y = < / D a t a M a s h u p > 
</file>

<file path=customXml/itemProps1.xml><?xml version="1.0" encoding="utf-8"?>
<ds:datastoreItem xmlns:ds="http://schemas.openxmlformats.org/officeDocument/2006/customXml" ds:itemID="{066111EC-D2B9-4123-99B2-83E159CA2D1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Reisekostenabrechnung</vt:lpstr>
      <vt:lpstr>Hinweise</vt:lpstr>
      <vt:lpstr>Versionen</vt:lpstr>
      <vt:lpstr>Tabelle2</vt:lpstr>
      <vt:lpstr>Berta</vt:lpstr>
      <vt:lpstr>Dauer_1</vt:lpstr>
      <vt:lpstr>db</vt:lpstr>
      <vt:lpstr>Reisekostenabrechnung!Druckbereich</vt:lpstr>
      <vt:lpstr>Liga</vt:lpstr>
      <vt:lpstr>spielklasse</vt:lpstr>
      <vt:lpstr>such1</vt:lpstr>
      <vt:lpstr>Turniere_Kosten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Björn Bruckhaus</dc:creator>
  <cp:lastModifiedBy>Björn Bruckhaus</cp:lastModifiedBy>
  <cp:lastPrinted>2020-09-19T10:32:49Z</cp:lastPrinted>
  <dcterms:created xsi:type="dcterms:W3CDTF">2003-06-03T19:51:21Z</dcterms:created>
  <dcterms:modified xsi:type="dcterms:W3CDTF">2022-08-11T09:59:25Z</dcterms:modified>
</cp:coreProperties>
</file>